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sdal\Documents\ContexturesSampleFiles\tablesamples\"/>
    </mc:Choice>
  </mc:AlternateContent>
  <xr:revisionPtr revIDLastSave="4" documentId="13_ncr:1_{B3E39BF8-F501-46DB-B2AC-1992C7C74835}" xr6:coauthVersionLast="47" xr6:coauthVersionMax="47" xr10:uidLastSave="{7B7E5EFD-F8FD-46A0-960F-0E6714D198C6}"/>
  <bookViews>
    <workbookView xWindow="330" yWindow="465" windowWidth="20640" windowHeight="11385" firstSheet="1" activeTab="1" xr2:uid="{00000000-000D-0000-FFFF-FFFF00000000}"/>
  </bookViews>
  <sheets>
    <sheet name="Instructions" sheetId="26" r:id="rId1"/>
    <sheet name="PlayerData" sheetId="3" r:id="rId2"/>
    <sheet name="MyLinks" sheetId="24" r:id="rId3"/>
  </sheets>
  <definedNames>
    <definedName name="BMI_LU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80" i="3" l="1"/>
  <c r="T3" i="3"/>
  <c r="P50" i="3" s="1"/>
  <c r="T4" i="3"/>
  <c r="P2" i="3" s="1"/>
  <c r="T5" i="3"/>
  <c r="P218" i="3" s="1"/>
  <c r="T6" i="3"/>
  <c r="P82" i="3" s="1"/>
  <c r="T7" i="3"/>
  <c r="P114" i="3" s="1"/>
  <c r="T8" i="3"/>
  <c r="P98" i="3" s="1"/>
  <c r="T9" i="3"/>
  <c r="P58" i="3" s="1"/>
  <c r="T10" i="3"/>
  <c r="P10" i="3" s="1"/>
  <c r="T11" i="3"/>
  <c r="P34" i="3" s="1"/>
  <c r="T2" i="3"/>
  <c r="P26" i="3" s="1"/>
  <c r="K3" i="3"/>
  <c r="L3" i="3" s="1"/>
  <c r="K5" i="3"/>
  <c r="L5" i="3" s="1"/>
  <c r="K7" i="3"/>
  <c r="L7" i="3" s="1"/>
  <c r="K8" i="3"/>
  <c r="L8" i="3" s="1"/>
  <c r="K9" i="3"/>
  <c r="L9" i="3" s="1"/>
  <c r="K11" i="3"/>
  <c r="L11" i="3" s="1"/>
  <c r="K13" i="3"/>
  <c r="L13" i="3" s="1"/>
  <c r="K14" i="3"/>
  <c r="L14" i="3" s="1"/>
  <c r="K16" i="3"/>
  <c r="L16" i="3" s="1"/>
  <c r="K18" i="3"/>
  <c r="L18" i="3" s="1"/>
  <c r="K19" i="3"/>
  <c r="L19" i="3" s="1"/>
  <c r="K20" i="3"/>
  <c r="L20" i="3" s="1"/>
  <c r="K22" i="3"/>
  <c r="L22" i="3" s="1"/>
  <c r="K25" i="3"/>
  <c r="L25" i="3" s="1"/>
  <c r="K26" i="3"/>
  <c r="L26" i="3" s="1"/>
  <c r="K27" i="3"/>
  <c r="L27" i="3" s="1"/>
  <c r="K28" i="3"/>
  <c r="L28" i="3" s="1"/>
  <c r="K29" i="3"/>
  <c r="L29" i="3" s="1"/>
  <c r="K32" i="3"/>
  <c r="L32" i="3" s="1"/>
  <c r="K34" i="3"/>
  <c r="L34" i="3" s="1"/>
  <c r="K35" i="3"/>
  <c r="L35" i="3" s="1"/>
  <c r="K39" i="3"/>
  <c r="L39" i="3" s="1"/>
  <c r="K42" i="3"/>
  <c r="L42" i="3" s="1"/>
  <c r="K43" i="3"/>
  <c r="L43" i="3" s="1"/>
  <c r="K46" i="3"/>
  <c r="L46" i="3" s="1"/>
  <c r="K50" i="3"/>
  <c r="K52" i="3"/>
  <c r="L52" i="3" s="1"/>
  <c r="K53" i="3"/>
  <c r="L53" i="3" s="1"/>
  <c r="K54" i="3"/>
  <c r="L54" i="3" s="1"/>
  <c r="K57" i="3"/>
  <c r="L57" i="3" s="1"/>
  <c r="K58" i="3"/>
  <c r="L58" i="3" s="1"/>
  <c r="K62" i="3"/>
  <c r="L62" i="3" s="1"/>
  <c r="K63" i="3"/>
  <c r="L63" i="3" s="1"/>
  <c r="K65" i="3"/>
  <c r="L65" i="3" s="1"/>
  <c r="K67" i="3"/>
  <c r="L67" i="3" s="1"/>
  <c r="K69" i="3"/>
  <c r="L69" i="3" s="1"/>
  <c r="K70" i="3"/>
  <c r="L70" i="3" s="1"/>
  <c r="K73" i="3"/>
  <c r="L73" i="3" s="1"/>
  <c r="K76" i="3"/>
  <c r="L76" i="3" s="1"/>
  <c r="K77" i="3"/>
  <c r="L77" i="3" s="1"/>
  <c r="K81" i="3"/>
  <c r="L81" i="3" s="1"/>
  <c r="K82" i="3"/>
  <c r="L82" i="3" s="1"/>
  <c r="K84" i="3"/>
  <c r="L84" i="3" s="1"/>
  <c r="K90" i="3"/>
  <c r="L90" i="3" s="1"/>
  <c r="K91" i="3"/>
  <c r="L91" i="3" s="1"/>
  <c r="K92" i="3"/>
  <c r="L92" i="3" s="1"/>
  <c r="K93" i="3"/>
  <c r="L93" i="3" s="1"/>
  <c r="K94" i="3"/>
  <c r="L94" i="3" s="1"/>
  <c r="K95" i="3"/>
  <c r="L95" i="3" s="1"/>
  <c r="K98" i="3"/>
  <c r="L98" i="3" s="1"/>
  <c r="K101" i="3"/>
  <c r="L101" i="3" s="1"/>
  <c r="K103" i="3"/>
  <c r="L103" i="3" s="1"/>
  <c r="K104" i="3"/>
  <c r="L104" i="3" s="1"/>
  <c r="K106" i="3"/>
  <c r="L106" i="3" s="1"/>
  <c r="K108" i="3"/>
  <c r="L108" i="3" s="1"/>
  <c r="K109" i="3"/>
  <c r="L109" i="3" s="1"/>
  <c r="K110" i="3"/>
  <c r="L110" i="3" s="1"/>
  <c r="K111" i="3"/>
  <c r="L111" i="3" s="1"/>
  <c r="K112" i="3"/>
  <c r="L112" i="3" s="1"/>
  <c r="K113" i="3"/>
  <c r="L113" i="3" s="1"/>
  <c r="K114" i="3"/>
  <c r="L114" i="3" s="1"/>
  <c r="K120" i="3"/>
  <c r="L120" i="3" s="1"/>
  <c r="K123" i="3"/>
  <c r="L123" i="3" s="1"/>
  <c r="K124" i="3"/>
  <c r="L124" i="3" s="1"/>
  <c r="K125" i="3"/>
  <c r="L125" i="3" s="1"/>
  <c r="K128" i="3"/>
  <c r="L128" i="3" s="1"/>
  <c r="K130" i="3"/>
  <c r="L130" i="3" s="1"/>
  <c r="K131" i="3"/>
  <c r="L131" i="3" s="1"/>
  <c r="K135" i="3"/>
  <c r="L135" i="3" s="1"/>
  <c r="K136" i="3"/>
  <c r="L136" i="3" s="1"/>
  <c r="K138" i="3"/>
  <c r="L138" i="3" s="1"/>
  <c r="K140" i="3"/>
  <c r="L140" i="3" s="1"/>
  <c r="K145" i="3"/>
  <c r="L145" i="3" s="1"/>
  <c r="K148" i="3"/>
  <c r="L148" i="3" s="1"/>
  <c r="K149" i="3"/>
  <c r="L149" i="3" s="1"/>
  <c r="K152" i="3"/>
  <c r="L152" i="3" s="1"/>
  <c r="K155" i="3"/>
  <c r="L155" i="3" s="1"/>
  <c r="K157" i="3"/>
  <c r="L157" i="3" s="1"/>
  <c r="K158" i="3"/>
  <c r="L158" i="3" s="1"/>
  <c r="K159" i="3"/>
  <c r="L159" i="3" s="1"/>
  <c r="K160" i="3"/>
  <c r="L160" i="3" s="1"/>
  <c r="K163" i="3"/>
  <c r="L163" i="3" s="1"/>
  <c r="K165" i="3"/>
  <c r="L165" i="3" s="1"/>
  <c r="K167" i="3"/>
  <c r="L167" i="3" s="1"/>
  <c r="K168" i="3"/>
  <c r="L168" i="3" s="1"/>
  <c r="K169" i="3"/>
  <c r="L169" i="3" s="1"/>
  <c r="K170" i="3"/>
  <c r="L170" i="3" s="1"/>
  <c r="K173" i="3"/>
  <c r="L173" i="3" s="1"/>
  <c r="K177" i="3"/>
  <c r="L177" i="3" s="1"/>
  <c r="K178" i="3"/>
  <c r="L178" i="3" s="1"/>
  <c r="K179" i="3"/>
  <c r="L179" i="3" s="1"/>
  <c r="L50" i="3"/>
  <c r="M3" i="3"/>
  <c r="M5" i="3"/>
  <c r="M7" i="3"/>
  <c r="M8" i="3"/>
  <c r="M9" i="3"/>
  <c r="M11" i="3"/>
  <c r="M13" i="3"/>
  <c r="M14" i="3"/>
  <c r="M16" i="3"/>
  <c r="M18" i="3"/>
  <c r="M19" i="3"/>
  <c r="M20" i="3"/>
  <c r="M22" i="3"/>
  <c r="M25" i="3"/>
  <c r="M26" i="3"/>
  <c r="M27" i="3"/>
  <c r="M28" i="3"/>
  <c r="M29" i="3"/>
  <c r="M32" i="3"/>
  <c r="M34" i="3"/>
  <c r="M35" i="3"/>
  <c r="M39" i="3"/>
  <c r="M42" i="3"/>
  <c r="M43" i="3"/>
  <c r="O43" i="3" s="1"/>
  <c r="M46" i="3"/>
  <c r="M50" i="3"/>
  <c r="M52" i="3"/>
  <c r="M53" i="3"/>
  <c r="M54" i="3"/>
  <c r="M57" i="3"/>
  <c r="M58" i="3"/>
  <c r="M62" i="3"/>
  <c r="M63" i="3"/>
  <c r="M65" i="3"/>
  <c r="M67" i="3"/>
  <c r="M69" i="3"/>
  <c r="M70" i="3"/>
  <c r="M73" i="3"/>
  <c r="M76" i="3"/>
  <c r="M77" i="3"/>
  <c r="M81" i="3"/>
  <c r="M82" i="3"/>
  <c r="M84" i="3"/>
  <c r="M90" i="3"/>
  <c r="M91" i="3"/>
  <c r="M92" i="3"/>
  <c r="M93" i="3"/>
  <c r="M94" i="3"/>
  <c r="M95" i="3"/>
  <c r="M98" i="3"/>
  <c r="M101" i="3"/>
  <c r="M103" i="3"/>
  <c r="M104" i="3"/>
  <c r="M106" i="3"/>
  <c r="M108" i="3"/>
  <c r="M109" i="3"/>
  <c r="M110" i="3"/>
  <c r="M111" i="3"/>
  <c r="M112" i="3"/>
  <c r="M113" i="3"/>
  <c r="M114" i="3"/>
  <c r="M120" i="3"/>
  <c r="M123" i="3"/>
  <c r="M124" i="3"/>
  <c r="M125" i="3"/>
  <c r="M128" i="3"/>
  <c r="M130" i="3"/>
  <c r="M131" i="3"/>
  <c r="M135" i="3"/>
  <c r="M136" i="3"/>
  <c r="M138" i="3"/>
  <c r="M140" i="3"/>
  <c r="M145" i="3"/>
  <c r="M148" i="3"/>
  <c r="M149" i="3"/>
  <c r="M152" i="3"/>
  <c r="M155" i="3"/>
  <c r="M157" i="3"/>
  <c r="M158" i="3"/>
  <c r="M159" i="3"/>
  <c r="M160" i="3"/>
  <c r="M163" i="3"/>
  <c r="M165" i="3"/>
  <c r="M167" i="3"/>
  <c r="M168" i="3"/>
  <c r="M169" i="3"/>
  <c r="M170" i="3"/>
  <c r="M173" i="3"/>
  <c r="M177" i="3"/>
  <c r="M178" i="3"/>
  <c r="M179" i="3"/>
  <c r="N3" i="3"/>
  <c r="N5" i="3"/>
  <c r="N7" i="3"/>
  <c r="N8" i="3"/>
  <c r="N9" i="3"/>
  <c r="N11" i="3"/>
  <c r="N13" i="3"/>
  <c r="N14" i="3"/>
  <c r="N16" i="3"/>
  <c r="N18" i="3"/>
  <c r="N19" i="3"/>
  <c r="N20" i="3"/>
  <c r="N22" i="3"/>
  <c r="N25" i="3"/>
  <c r="N26" i="3"/>
  <c r="N27" i="3"/>
  <c r="N28" i="3"/>
  <c r="N29" i="3"/>
  <c r="N32" i="3"/>
  <c r="N34" i="3"/>
  <c r="N35" i="3"/>
  <c r="N39" i="3"/>
  <c r="N42" i="3"/>
  <c r="N43" i="3"/>
  <c r="N46" i="3"/>
  <c r="N50" i="3"/>
  <c r="N52" i="3"/>
  <c r="N53" i="3"/>
  <c r="N54" i="3"/>
  <c r="N57" i="3"/>
  <c r="N58" i="3"/>
  <c r="N62" i="3"/>
  <c r="N63" i="3"/>
  <c r="N65" i="3"/>
  <c r="N67" i="3"/>
  <c r="N69" i="3"/>
  <c r="N70" i="3"/>
  <c r="N73" i="3"/>
  <c r="N76" i="3"/>
  <c r="N77" i="3"/>
  <c r="N81" i="3"/>
  <c r="N82" i="3"/>
  <c r="N84" i="3"/>
  <c r="N90" i="3"/>
  <c r="N91" i="3"/>
  <c r="N92" i="3"/>
  <c r="N93" i="3"/>
  <c r="N94" i="3"/>
  <c r="N95" i="3"/>
  <c r="N98" i="3"/>
  <c r="N101" i="3"/>
  <c r="N103" i="3"/>
  <c r="N104" i="3"/>
  <c r="N106" i="3"/>
  <c r="N108" i="3"/>
  <c r="N109" i="3"/>
  <c r="N110" i="3"/>
  <c r="N111" i="3"/>
  <c r="N112" i="3"/>
  <c r="N113" i="3"/>
  <c r="N114" i="3"/>
  <c r="N120" i="3"/>
  <c r="N123" i="3"/>
  <c r="N124" i="3"/>
  <c r="N125" i="3"/>
  <c r="N128" i="3"/>
  <c r="N130" i="3"/>
  <c r="N131" i="3"/>
  <c r="N135" i="3"/>
  <c r="N136" i="3"/>
  <c r="N138" i="3"/>
  <c r="N140" i="3"/>
  <c r="N145" i="3"/>
  <c r="N148" i="3"/>
  <c r="N149" i="3"/>
  <c r="N152" i="3"/>
  <c r="N155" i="3"/>
  <c r="N157" i="3"/>
  <c r="N158" i="3"/>
  <c r="N159" i="3"/>
  <c r="N160" i="3"/>
  <c r="N163" i="3"/>
  <c r="N165" i="3"/>
  <c r="N167" i="3"/>
  <c r="N168" i="3"/>
  <c r="N169" i="3"/>
  <c r="N170" i="3"/>
  <c r="N173" i="3"/>
  <c r="N177" i="3"/>
  <c r="N178" i="3"/>
  <c r="N179" i="3"/>
  <c r="K2" i="3"/>
  <c r="K4" i="3"/>
  <c r="L4" i="3" s="1"/>
  <c r="K6" i="3"/>
  <c r="L6" i="3" s="1"/>
  <c r="K10" i="3"/>
  <c r="L10" i="3" s="1"/>
  <c r="K12" i="3"/>
  <c r="L12" i="3" s="1"/>
  <c r="K15" i="3"/>
  <c r="L15" i="3" s="1"/>
  <c r="K17" i="3"/>
  <c r="L17" i="3" s="1"/>
  <c r="K21" i="3"/>
  <c r="L21" i="3" s="1"/>
  <c r="K23" i="3"/>
  <c r="L23" i="3" s="1"/>
  <c r="K24" i="3"/>
  <c r="L24" i="3" s="1"/>
  <c r="K30" i="3"/>
  <c r="L30" i="3" s="1"/>
  <c r="K31" i="3"/>
  <c r="L31" i="3" s="1"/>
  <c r="K33" i="3"/>
  <c r="L33" i="3" s="1"/>
  <c r="K36" i="3"/>
  <c r="L36" i="3" s="1"/>
  <c r="K37" i="3"/>
  <c r="L37" i="3" s="1"/>
  <c r="K38" i="3"/>
  <c r="L38" i="3" s="1"/>
  <c r="K40" i="3"/>
  <c r="L40" i="3" s="1"/>
  <c r="K41" i="3"/>
  <c r="L41" i="3" s="1"/>
  <c r="K44" i="3"/>
  <c r="L44" i="3" s="1"/>
  <c r="K45" i="3"/>
  <c r="L45" i="3" s="1"/>
  <c r="K47" i="3"/>
  <c r="L47" i="3" s="1"/>
  <c r="K48" i="3"/>
  <c r="L48" i="3" s="1"/>
  <c r="K49" i="3"/>
  <c r="L49" i="3" s="1"/>
  <c r="K51" i="3"/>
  <c r="L51" i="3" s="1"/>
  <c r="K55" i="3"/>
  <c r="L55" i="3" s="1"/>
  <c r="K56" i="3"/>
  <c r="L56" i="3" s="1"/>
  <c r="K59" i="3"/>
  <c r="L59" i="3" s="1"/>
  <c r="K60" i="3"/>
  <c r="L60" i="3" s="1"/>
  <c r="K61" i="3"/>
  <c r="L61" i="3" s="1"/>
  <c r="K64" i="3"/>
  <c r="L64" i="3" s="1"/>
  <c r="K66" i="3"/>
  <c r="L66" i="3" s="1"/>
  <c r="K68" i="3"/>
  <c r="L68" i="3" s="1"/>
  <c r="K71" i="3"/>
  <c r="L71" i="3" s="1"/>
  <c r="K72" i="3"/>
  <c r="L72" i="3" s="1"/>
  <c r="K74" i="3"/>
  <c r="L74" i="3" s="1"/>
  <c r="K75" i="3"/>
  <c r="L75" i="3" s="1"/>
  <c r="K78" i="3"/>
  <c r="L78" i="3" s="1"/>
  <c r="K79" i="3"/>
  <c r="L79" i="3" s="1"/>
  <c r="K80" i="3"/>
  <c r="L80" i="3" s="1"/>
  <c r="K83" i="3"/>
  <c r="L83" i="3" s="1"/>
  <c r="K85" i="3"/>
  <c r="L85" i="3" s="1"/>
  <c r="K86" i="3"/>
  <c r="L86" i="3" s="1"/>
  <c r="K87" i="3"/>
  <c r="L87" i="3" s="1"/>
  <c r="K88" i="3"/>
  <c r="L88" i="3" s="1"/>
  <c r="K89" i="3"/>
  <c r="L89" i="3" s="1"/>
  <c r="K96" i="3"/>
  <c r="L96" i="3" s="1"/>
  <c r="K97" i="3"/>
  <c r="L97" i="3" s="1"/>
  <c r="K99" i="3"/>
  <c r="L99" i="3" s="1"/>
  <c r="K100" i="3"/>
  <c r="L100" i="3" s="1"/>
  <c r="K102" i="3"/>
  <c r="L102" i="3" s="1"/>
  <c r="K105" i="3"/>
  <c r="L105" i="3" s="1"/>
  <c r="K107" i="3"/>
  <c r="L107" i="3" s="1"/>
  <c r="K115" i="3"/>
  <c r="L115" i="3" s="1"/>
  <c r="K116" i="3"/>
  <c r="L116" i="3" s="1"/>
  <c r="K117" i="3"/>
  <c r="L117" i="3" s="1"/>
  <c r="K119" i="3"/>
  <c r="L119" i="3" s="1"/>
  <c r="K121" i="3"/>
  <c r="L121" i="3" s="1"/>
  <c r="K122" i="3"/>
  <c r="L122" i="3" s="1"/>
  <c r="K126" i="3"/>
  <c r="L126" i="3" s="1"/>
  <c r="K127" i="3"/>
  <c r="L127" i="3" s="1"/>
  <c r="K129" i="3"/>
  <c r="L129" i="3" s="1"/>
  <c r="K132" i="3"/>
  <c r="L132" i="3" s="1"/>
  <c r="K133" i="3"/>
  <c r="L133" i="3" s="1"/>
  <c r="K118" i="3"/>
  <c r="L118" i="3" s="1"/>
  <c r="K134" i="3"/>
  <c r="L134" i="3" s="1"/>
  <c r="K137" i="3"/>
  <c r="L137" i="3" s="1"/>
  <c r="K139" i="3"/>
  <c r="L139" i="3" s="1"/>
  <c r="K141" i="3"/>
  <c r="L141" i="3" s="1"/>
  <c r="K142" i="3"/>
  <c r="L142" i="3" s="1"/>
  <c r="K143" i="3"/>
  <c r="L143" i="3" s="1"/>
  <c r="K144" i="3"/>
  <c r="L144" i="3" s="1"/>
  <c r="K146" i="3"/>
  <c r="L146" i="3" s="1"/>
  <c r="K147" i="3"/>
  <c r="L147" i="3" s="1"/>
  <c r="K150" i="3"/>
  <c r="L150" i="3" s="1"/>
  <c r="K151" i="3"/>
  <c r="L151" i="3" s="1"/>
  <c r="K153" i="3"/>
  <c r="L153" i="3" s="1"/>
  <c r="K154" i="3"/>
  <c r="L154" i="3" s="1"/>
  <c r="K156" i="3"/>
  <c r="L156" i="3" s="1"/>
  <c r="K161" i="3"/>
  <c r="L161" i="3" s="1"/>
  <c r="K162" i="3"/>
  <c r="L162" i="3" s="1"/>
  <c r="K164" i="3"/>
  <c r="L164" i="3" s="1"/>
  <c r="K166" i="3"/>
  <c r="L166" i="3" s="1"/>
  <c r="K171" i="3"/>
  <c r="L171" i="3" s="1"/>
  <c r="K172" i="3"/>
  <c r="L172" i="3" s="1"/>
  <c r="K175" i="3"/>
  <c r="L175" i="3" s="1"/>
  <c r="K174" i="3"/>
  <c r="L174" i="3" s="1"/>
  <c r="K176" i="3"/>
  <c r="L176" i="3" s="1"/>
  <c r="K180" i="3"/>
  <c r="L180" i="3" s="1"/>
  <c r="L2" i="3"/>
  <c r="M2" i="3"/>
  <c r="M4" i="3"/>
  <c r="M6" i="3"/>
  <c r="M10" i="3"/>
  <c r="M12" i="3"/>
  <c r="M15" i="3"/>
  <c r="M17" i="3"/>
  <c r="M21" i="3"/>
  <c r="M23" i="3"/>
  <c r="M24" i="3"/>
  <c r="M30" i="3"/>
  <c r="M31" i="3"/>
  <c r="M33" i="3"/>
  <c r="M36" i="3"/>
  <c r="M37" i="3"/>
  <c r="M38" i="3"/>
  <c r="M40" i="3"/>
  <c r="M41" i="3"/>
  <c r="M44" i="3"/>
  <c r="M45" i="3"/>
  <c r="M47" i="3"/>
  <c r="M48" i="3"/>
  <c r="M49" i="3"/>
  <c r="M51" i="3"/>
  <c r="M55" i="3"/>
  <c r="M56" i="3"/>
  <c r="M59" i="3"/>
  <c r="M60" i="3"/>
  <c r="M61" i="3"/>
  <c r="M64" i="3"/>
  <c r="M66" i="3"/>
  <c r="M68" i="3"/>
  <c r="M71" i="3"/>
  <c r="M72" i="3"/>
  <c r="M74" i="3"/>
  <c r="M75" i="3"/>
  <c r="M78" i="3"/>
  <c r="M79" i="3"/>
  <c r="M80" i="3"/>
  <c r="M83" i="3"/>
  <c r="M85" i="3"/>
  <c r="M86" i="3"/>
  <c r="M87" i="3"/>
  <c r="M88" i="3"/>
  <c r="M89" i="3"/>
  <c r="M96" i="3"/>
  <c r="M97" i="3"/>
  <c r="M99" i="3"/>
  <c r="M100" i="3"/>
  <c r="M102" i="3"/>
  <c r="M105" i="3"/>
  <c r="M107" i="3"/>
  <c r="M115" i="3"/>
  <c r="M116" i="3"/>
  <c r="M117" i="3"/>
  <c r="M119" i="3"/>
  <c r="M121" i="3"/>
  <c r="M122" i="3"/>
  <c r="M126" i="3"/>
  <c r="M127" i="3"/>
  <c r="M129" i="3"/>
  <c r="M132" i="3"/>
  <c r="M133" i="3"/>
  <c r="M118" i="3"/>
  <c r="M134" i="3"/>
  <c r="M137" i="3"/>
  <c r="M139" i="3"/>
  <c r="M141" i="3"/>
  <c r="M142" i="3"/>
  <c r="M143" i="3"/>
  <c r="M144" i="3"/>
  <c r="M146" i="3"/>
  <c r="M147" i="3"/>
  <c r="M150" i="3"/>
  <c r="M151" i="3"/>
  <c r="M153" i="3"/>
  <c r="M154" i="3"/>
  <c r="M156" i="3"/>
  <c r="M161" i="3"/>
  <c r="M162" i="3"/>
  <c r="M164" i="3"/>
  <c r="M166" i="3"/>
  <c r="M171" i="3"/>
  <c r="M172" i="3"/>
  <c r="M175" i="3"/>
  <c r="M174" i="3"/>
  <c r="M176" i="3"/>
  <c r="M180" i="3"/>
  <c r="N2" i="3"/>
  <c r="N4" i="3"/>
  <c r="N6" i="3"/>
  <c r="N10" i="3"/>
  <c r="O10" i="3" s="1"/>
  <c r="N12" i="3"/>
  <c r="N15" i="3"/>
  <c r="N17" i="3"/>
  <c r="N21" i="3"/>
  <c r="N23" i="3"/>
  <c r="N24" i="3"/>
  <c r="N30" i="3"/>
  <c r="N31" i="3"/>
  <c r="N33" i="3"/>
  <c r="N36" i="3"/>
  <c r="N37" i="3"/>
  <c r="N38" i="3"/>
  <c r="N40" i="3"/>
  <c r="N41" i="3"/>
  <c r="N44" i="3"/>
  <c r="N45" i="3"/>
  <c r="O45" i="3" s="1"/>
  <c r="N47" i="3"/>
  <c r="N48" i="3"/>
  <c r="N49" i="3"/>
  <c r="N51" i="3"/>
  <c r="N55" i="3"/>
  <c r="N56" i="3"/>
  <c r="N59" i="3"/>
  <c r="N60" i="3"/>
  <c r="N61" i="3"/>
  <c r="N64" i="3"/>
  <c r="O64" i="3" s="1"/>
  <c r="N66" i="3"/>
  <c r="N68" i="3"/>
  <c r="N71" i="3"/>
  <c r="N72" i="3"/>
  <c r="N74" i="3"/>
  <c r="N75" i="3"/>
  <c r="N78" i="3"/>
  <c r="N79" i="3"/>
  <c r="O79" i="3" s="1"/>
  <c r="N80" i="3"/>
  <c r="N83" i="3"/>
  <c r="N85" i="3"/>
  <c r="N86" i="3"/>
  <c r="N87" i="3"/>
  <c r="N88" i="3"/>
  <c r="N89" i="3"/>
  <c r="N96" i="3"/>
  <c r="O96" i="3" s="1"/>
  <c r="N97" i="3"/>
  <c r="N99" i="3"/>
  <c r="N100" i="3"/>
  <c r="N102" i="3"/>
  <c r="N105" i="3"/>
  <c r="N107" i="3"/>
  <c r="N115" i="3"/>
  <c r="N116" i="3"/>
  <c r="O116" i="3" s="1"/>
  <c r="N117" i="3"/>
  <c r="N119" i="3"/>
  <c r="N121" i="3"/>
  <c r="N122" i="3"/>
  <c r="N126" i="3"/>
  <c r="N127" i="3"/>
  <c r="O127" i="3" s="1"/>
  <c r="N129" i="3"/>
  <c r="N132" i="3"/>
  <c r="O132" i="3" s="1"/>
  <c r="N133" i="3"/>
  <c r="N118" i="3"/>
  <c r="N134" i="3"/>
  <c r="N137" i="3"/>
  <c r="N139" i="3"/>
  <c r="N141" i="3"/>
  <c r="O141" i="3" s="1"/>
  <c r="N142" i="3"/>
  <c r="N143" i="3"/>
  <c r="O143" i="3" s="1"/>
  <c r="N144" i="3"/>
  <c r="N146" i="3"/>
  <c r="N147" i="3"/>
  <c r="N150" i="3"/>
  <c r="N151" i="3"/>
  <c r="N153" i="3"/>
  <c r="N154" i="3"/>
  <c r="N156" i="3"/>
  <c r="O156" i="3" s="1"/>
  <c r="N161" i="3"/>
  <c r="N162" i="3"/>
  <c r="N164" i="3"/>
  <c r="N166" i="3"/>
  <c r="N171" i="3"/>
  <c r="N172" i="3"/>
  <c r="O172" i="3" s="1"/>
  <c r="N175" i="3"/>
  <c r="N174" i="3"/>
  <c r="N176" i="3"/>
  <c r="N180" i="3"/>
  <c r="O2" i="3"/>
  <c r="O4" i="3"/>
  <c r="O6" i="3"/>
  <c r="O31" i="3"/>
  <c r="O129" i="3"/>
  <c r="K287" i="3"/>
  <c r="L287" i="3" s="1"/>
  <c r="K238" i="3"/>
  <c r="L238" i="3" s="1"/>
  <c r="K182" i="3"/>
  <c r="L182" i="3" s="1"/>
  <c r="K262" i="3"/>
  <c r="L262" i="3" s="1"/>
  <c r="K224" i="3"/>
  <c r="L224" i="3" s="1"/>
  <c r="K292" i="3"/>
  <c r="L292" i="3" s="1"/>
  <c r="K306" i="3"/>
  <c r="L306" i="3" s="1"/>
  <c r="K199" i="3"/>
  <c r="L199" i="3" s="1"/>
  <c r="K269" i="3"/>
  <c r="L269" i="3" s="1"/>
  <c r="K246" i="3"/>
  <c r="L246" i="3" s="1"/>
  <c r="K291" i="3"/>
  <c r="L291" i="3" s="1"/>
  <c r="K240" i="3"/>
  <c r="L240" i="3" s="1"/>
  <c r="K227" i="3"/>
  <c r="L227" i="3" s="1"/>
  <c r="K232" i="3"/>
  <c r="L232" i="3" s="1"/>
  <c r="K231" i="3"/>
  <c r="L231" i="3" s="1"/>
  <c r="K293" i="3"/>
  <c r="L293" i="3" s="1"/>
  <c r="K195" i="3"/>
  <c r="L195" i="3" s="1"/>
  <c r="K218" i="3"/>
  <c r="L218" i="3" s="1"/>
  <c r="K271" i="3"/>
  <c r="L271" i="3" s="1"/>
  <c r="K249" i="3"/>
  <c r="L249" i="3" s="1"/>
  <c r="K263" i="3"/>
  <c r="L263" i="3" s="1"/>
  <c r="K244" i="3"/>
  <c r="L244" i="3" s="1"/>
  <c r="K211" i="3"/>
  <c r="L211" i="3" s="1"/>
  <c r="K241" i="3"/>
  <c r="L241" i="3" s="1"/>
  <c r="K255" i="3"/>
  <c r="L255" i="3" s="1"/>
  <c r="K297" i="3"/>
  <c r="L297" i="3" s="1"/>
  <c r="K183" i="3"/>
  <c r="L183" i="3" s="1"/>
  <c r="K247" i="3"/>
  <c r="L247" i="3" s="1"/>
  <c r="K236" i="3"/>
  <c r="L236" i="3" s="1"/>
  <c r="K201" i="3"/>
  <c r="L201" i="3" s="1"/>
  <c r="K307" i="3"/>
  <c r="L307" i="3" s="1"/>
  <c r="K234" i="3"/>
  <c r="L234" i="3" s="1"/>
  <c r="K217" i="3"/>
  <c r="L217" i="3" s="1"/>
  <c r="K216" i="3"/>
  <c r="L216" i="3" s="1"/>
  <c r="K192" i="3"/>
  <c r="L192" i="3" s="1"/>
  <c r="K188" i="3"/>
  <c r="L188" i="3" s="1"/>
  <c r="K275" i="3"/>
  <c r="L275" i="3" s="1"/>
  <c r="K277" i="3"/>
  <c r="L277" i="3" s="1"/>
  <c r="K258" i="3"/>
  <c r="L258" i="3" s="1"/>
  <c r="K193" i="3"/>
  <c r="L193" i="3" s="1"/>
  <c r="K220" i="3"/>
  <c r="L220" i="3" s="1"/>
  <c r="K282" i="3"/>
  <c r="L282" i="3" s="1"/>
  <c r="K302" i="3"/>
  <c r="L302" i="3" s="1"/>
  <c r="K205" i="3"/>
  <c r="L205" i="3" s="1"/>
  <c r="K219" i="3"/>
  <c r="L219" i="3" s="1"/>
  <c r="K305" i="3"/>
  <c r="L305" i="3" s="1"/>
  <c r="K273" i="3"/>
  <c r="L273" i="3" s="1"/>
  <c r="K237" i="3"/>
  <c r="L237" i="3" s="1"/>
  <c r="K296" i="3"/>
  <c r="L296" i="3" s="1"/>
  <c r="K239" i="3"/>
  <c r="L239" i="3" s="1"/>
  <c r="K190" i="3"/>
  <c r="L190" i="3" s="1"/>
  <c r="K207" i="3"/>
  <c r="L207" i="3" s="1"/>
  <c r="K256" i="3"/>
  <c r="L256" i="3" s="1"/>
  <c r="K272" i="3"/>
  <c r="L272" i="3" s="1"/>
  <c r="K200" i="3"/>
  <c r="L200" i="3" s="1"/>
  <c r="K276" i="3"/>
  <c r="L276" i="3" s="1"/>
  <c r="K213" i="3"/>
  <c r="L213" i="3" s="1"/>
  <c r="K295" i="3"/>
  <c r="L295" i="3" s="1"/>
  <c r="K259" i="3"/>
  <c r="L259" i="3" s="1"/>
  <c r="K181" i="3"/>
  <c r="L181" i="3" s="1"/>
  <c r="K242" i="3"/>
  <c r="L242" i="3" s="1"/>
  <c r="K184" i="3"/>
  <c r="L184" i="3" s="1"/>
  <c r="K298" i="3"/>
  <c r="L298" i="3" s="1"/>
  <c r="K209" i="3"/>
  <c r="L209" i="3" s="1"/>
  <c r="K279" i="3"/>
  <c r="L279" i="3" s="1"/>
  <c r="K250" i="3"/>
  <c r="L250" i="3" s="1"/>
  <c r="K280" i="3"/>
  <c r="L280" i="3" s="1"/>
  <c r="K299" i="3"/>
  <c r="L299" i="3" s="1"/>
  <c r="K196" i="3"/>
  <c r="L196" i="3" s="1"/>
  <c r="K270" i="3"/>
  <c r="L270" i="3" s="1"/>
  <c r="K261" i="3"/>
  <c r="L261" i="3" s="1"/>
  <c r="K300" i="3"/>
  <c r="L300" i="3" s="1"/>
  <c r="K278" i="3"/>
  <c r="L278" i="3" s="1"/>
  <c r="K268" i="3"/>
  <c r="L268" i="3" s="1"/>
  <c r="K223" i="3"/>
  <c r="L223" i="3" s="1"/>
  <c r="K235" i="3"/>
  <c r="L235" i="3" s="1"/>
  <c r="K208" i="3"/>
  <c r="L208" i="3" s="1"/>
  <c r="K290" i="3"/>
  <c r="L290" i="3" s="1"/>
  <c r="K251" i="3"/>
  <c r="L251" i="3" s="1"/>
  <c r="K283" i="3"/>
  <c r="L283" i="3" s="1"/>
  <c r="K253" i="3"/>
  <c r="L253" i="3" s="1"/>
  <c r="K294" i="3"/>
  <c r="L294" i="3" s="1"/>
  <c r="K286" i="3"/>
  <c r="L286" i="3" s="1"/>
  <c r="K304" i="3"/>
  <c r="L304" i="3" s="1"/>
  <c r="K187" i="3"/>
  <c r="L187" i="3" s="1"/>
  <c r="K228" i="3"/>
  <c r="L228" i="3" s="1"/>
  <c r="K230" i="3"/>
  <c r="L230" i="3" s="1"/>
  <c r="K222" i="3"/>
  <c r="L222" i="3" s="1"/>
  <c r="K260" i="3"/>
  <c r="L260" i="3" s="1"/>
  <c r="K189" i="3"/>
  <c r="L189" i="3" s="1"/>
  <c r="K264" i="3"/>
  <c r="L264" i="3" s="1"/>
  <c r="K243" i="3"/>
  <c r="L243" i="3" s="1"/>
  <c r="K210" i="3"/>
  <c r="L210" i="3" s="1"/>
  <c r="K221" i="3"/>
  <c r="L221" i="3" s="1"/>
  <c r="K254" i="3"/>
  <c r="L254" i="3" s="1"/>
  <c r="K206" i="3"/>
  <c r="L206" i="3" s="1"/>
  <c r="K301" i="3"/>
  <c r="L301" i="3" s="1"/>
  <c r="K284" i="3"/>
  <c r="L284" i="3" s="1"/>
  <c r="K212" i="3"/>
  <c r="L212" i="3" s="1"/>
  <c r="K215" i="3"/>
  <c r="L215" i="3" s="1"/>
  <c r="K194" i="3"/>
  <c r="L194" i="3" s="1"/>
  <c r="K303" i="3"/>
  <c r="L303" i="3" s="1"/>
  <c r="K226" i="3"/>
  <c r="L226" i="3" s="1"/>
  <c r="K214" i="3"/>
  <c r="L214" i="3" s="1"/>
  <c r="K233" i="3"/>
  <c r="L233" i="3" s="1"/>
  <c r="K265" i="3"/>
  <c r="L265" i="3" s="1"/>
  <c r="K285" i="3"/>
  <c r="L285" i="3" s="1"/>
  <c r="K274" i="3"/>
  <c r="L274" i="3" s="1"/>
  <c r="K266" i="3"/>
  <c r="L266" i="3" s="1"/>
  <c r="K185" i="3"/>
  <c r="L185" i="3" s="1"/>
  <c r="K248" i="3"/>
  <c r="L248" i="3" s="1"/>
  <c r="K202" i="3"/>
  <c r="L202" i="3" s="1"/>
  <c r="K198" i="3"/>
  <c r="L198" i="3" s="1"/>
  <c r="K191" i="3"/>
  <c r="L191" i="3" s="1"/>
  <c r="K252" i="3"/>
  <c r="L252" i="3" s="1"/>
  <c r="K281" i="3"/>
  <c r="L281" i="3" s="1"/>
  <c r="K225" i="3"/>
  <c r="L225" i="3" s="1"/>
  <c r="K288" i="3"/>
  <c r="L288" i="3" s="1"/>
  <c r="K267" i="3"/>
  <c r="L267" i="3" s="1"/>
  <c r="K204" i="3"/>
  <c r="L204" i="3" s="1"/>
  <c r="K229" i="3"/>
  <c r="L229" i="3" s="1"/>
  <c r="K197" i="3"/>
  <c r="L197" i="3" s="1"/>
  <c r="K257" i="3"/>
  <c r="L257" i="3" s="1"/>
  <c r="K186" i="3"/>
  <c r="L186" i="3" s="1"/>
  <c r="K245" i="3"/>
  <c r="L245" i="3" s="1"/>
  <c r="K289" i="3"/>
  <c r="L289" i="3" s="1"/>
  <c r="K203" i="3"/>
  <c r="L203" i="3" s="1"/>
  <c r="M200" i="3"/>
  <c r="N200" i="3"/>
  <c r="M211" i="3"/>
  <c r="N211" i="3"/>
  <c r="M188" i="3"/>
  <c r="N188" i="3"/>
  <c r="M201" i="3"/>
  <c r="N201" i="3"/>
  <c r="M234" i="3"/>
  <c r="N234" i="3"/>
  <c r="M255" i="3"/>
  <c r="N255" i="3"/>
  <c r="M256" i="3"/>
  <c r="N256" i="3"/>
  <c r="M291" i="3"/>
  <c r="N291" i="3"/>
  <c r="M218" i="3"/>
  <c r="N218" i="3"/>
  <c r="M220" i="3"/>
  <c r="N220" i="3"/>
  <c r="M210" i="3"/>
  <c r="N210" i="3"/>
  <c r="M236" i="3"/>
  <c r="N236" i="3"/>
  <c r="M240" i="3"/>
  <c r="N240" i="3"/>
  <c r="M259" i="3"/>
  <c r="N259" i="3"/>
  <c r="M262" i="3"/>
  <c r="N262" i="3"/>
  <c r="M275" i="3"/>
  <c r="N275" i="3"/>
  <c r="M305" i="3"/>
  <c r="N305" i="3"/>
  <c r="M204" i="3"/>
  <c r="N204" i="3"/>
  <c r="M214" i="3"/>
  <c r="N214" i="3"/>
  <c r="M242" i="3"/>
  <c r="N242" i="3"/>
  <c r="M260" i="3"/>
  <c r="N260" i="3"/>
  <c r="M281" i="3"/>
  <c r="N281" i="3"/>
  <c r="M290" i="3"/>
  <c r="N290" i="3"/>
  <c r="M251" i="3"/>
  <c r="N251" i="3"/>
  <c r="M265" i="3"/>
  <c r="N265" i="3"/>
  <c r="M221" i="3"/>
  <c r="N221" i="3"/>
  <c r="M228" i="3"/>
  <c r="N228" i="3"/>
  <c r="M266" i="3"/>
  <c r="N266" i="3"/>
  <c r="M197" i="3"/>
  <c r="N197" i="3"/>
  <c r="M202" i="3"/>
  <c r="N202" i="3"/>
  <c r="M288" i="3"/>
  <c r="N288" i="3"/>
  <c r="M289" i="3"/>
  <c r="N289" i="3"/>
  <c r="M206" i="3"/>
  <c r="N206" i="3"/>
  <c r="M230" i="3"/>
  <c r="N230" i="3"/>
  <c r="M235" i="3"/>
  <c r="N235" i="3"/>
  <c r="M257" i="3"/>
  <c r="N257" i="3"/>
  <c r="M283" i="3"/>
  <c r="N283" i="3"/>
  <c r="M285" i="3"/>
  <c r="N285" i="3"/>
  <c r="M184" i="3"/>
  <c r="N184" i="3"/>
  <c r="M207" i="3"/>
  <c r="N207" i="3"/>
  <c r="M219" i="3"/>
  <c r="N219" i="3"/>
  <c r="M253" i="3"/>
  <c r="N253" i="3"/>
  <c r="M270" i="3"/>
  <c r="N270" i="3"/>
  <c r="M183" i="3"/>
  <c r="N183" i="3"/>
  <c r="M205" i="3"/>
  <c r="N205" i="3"/>
  <c r="M217" i="3"/>
  <c r="N217" i="3"/>
  <c r="M222" i="3"/>
  <c r="N222" i="3"/>
  <c r="M225" i="3"/>
  <c r="N225" i="3"/>
  <c r="M261" i="3"/>
  <c r="N261" i="3"/>
  <c r="M279" i="3"/>
  <c r="N279" i="3"/>
  <c r="M282" i="3"/>
  <c r="N282" i="3"/>
  <c r="M296" i="3"/>
  <c r="N296" i="3"/>
  <c r="M300" i="3"/>
  <c r="N300" i="3"/>
  <c r="M227" i="3"/>
  <c r="N227" i="3"/>
  <c r="M232" i="3"/>
  <c r="N232" i="3"/>
  <c r="M244" i="3"/>
  <c r="N244" i="3"/>
  <c r="M247" i="3"/>
  <c r="N247" i="3"/>
  <c r="M269" i="3"/>
  <c r="N269" i="3"/>
  <c r="M293" i="3"/>
  <c r="N293" i="3"/>
  <c r="M307" i="3"/>
  <c r="N307" i="3"/>
  <c r="M237" i="3"/>
  <c r="N237" i="3"/>
  <c r="M271" i="3"/>
  <c r="N271" i="3"/>
  <c r="M273" i="3"/>
  <c r="N273" i="3"/>
  <c r="M280" i="3"/>
  <c r="N280" i="3"/>
  <c r="M295" i="3"/>
  <c r="N295" i="3"/>
  <c r="M238" i="3"/>
  <c r="N238" i="3"/>
  <c r="M264" i="3"/>
  <c r="N264" i="3"/>
  <c r="N193" i="3"/>
  <c r="M193" i="3"/>
  <c r="N286" i="3"/>
  <c r="N299" i="3"/>
  <c r="N231" i="3"/>
  <c r="N241" i="3"/>
  <c r="N287" i="3"/>
  <c r="N302" i="3"/>
  <c r="N306" i="3"/>
  <c r="N195" i="3"/>
  <c r="N249" i="3"/>
  <c r="N190" i="3"/>
  <c r="N192" i="3"/>
  <c r="N216" i="3"/>
  <c r="N223" i="3"/>
  <c r="N263" i="3"/>
  <c r="N294" i="3"/>
  <c r="N186" i="3"/>
  <c r="N268" i="3"/>
  <c r="N284" i="3"/>
  <c r="N209" i="3"/>
  <c r="N250" i="3"/>
  <c r="N278" i="3"/>
  <c r="N194" i="3"/>
  <c r="N245" i="3"/>
  <c r="N254" i="3"/>
  <c r="N303" i="3"/>
  <c r="N198" i="3"/>
  <c r="N226" i="3"/>
  <c r="N248" i="3"/>
  <c r="N185" i="3"/>
  <c r="N189" i="3"/>
  <c r="N203" i="3"/>
  <c r="N243" i="3"/>
  <c r="N267" i="3"/>
  <c r="N274" i="3"/>
  <c r="N191" i="3"/>
  <c r="N208" i="3"/>
  <c r="N215" i="3"/>
  <c r="N301" i="3"/>
  <c r="N187" i="3"/>
  <c r="N196" i="3"/>
  <c r="N212" i="3"/>
  <c r="N213" i="3"/>
  <c r="N233" i="3"/>
  <c r="N239" i="3"/>
  <c r="N297" i="3"/>
  <c r="N182" i="3"/>
  <c r="N199" i="3"/>
  <c r="N224" i="3"/>
  <c r="N258" i="3"/>
  <c r="N276" i="3"/>
  <c r="N292" i="3"/>
  <c r="N298" i="3"/>
  <c r="N181" i="3"/>
  <c r="N246" i="3"/>
  <c r="N277" i="3"/>
  <c r="N304" i="3"/>
  <c r="N272" i="3"/>
  <c r="N229" i="3"/>
  <c r="N252" i="3"/>
  <c r="M185" i="3"/>
  <c r="M189" i="3"/>
  <c r="M203" i="3"/>
  <c r="M243" i="3"/>
  <c r="M267" i="3"/>
  <c r="M274" i="3"/>
  <c r="M191" i="3"/>
  <c r="M208" i="3"/>
  <c r="M215" i="3"/>
  <c r="M301" i="3"/>
  <c r="M187" i="3"/>
  <c r="M196" i="3"/>
  <c r="M212" i="3"/>
  <c r="M213" i="3"/>
  <c r="M233" i="3"/>
  <c r="M239" i="3"/>
  <c r="M297" i="3"/>
  <c r="M182" i="3"/>
  <c r="M199" i="3"/>
  <c r="M224" i="3"/>
  <c r="M258" i="3"/>
  <c r="M276" i="3"/>
  <c r="M292" i="3"/>
  <c r="M298" i="3"/>
  <c r="M181" i="3"/>
  <c r="M246" i="3"/>
  <c r="M277" i="3"/>
  <c r="M304" i="3"/>
  <c r="M272" i="3"/>
  <c r="M229" i="3"/>
  <c r="M286" i="3"/>
  <c r="M299" i="3"/>
  <c r="M231" i="3"/>
  <c r="M241" i="3"/>
  <c r="M287" i="3"/>
  <c r="M302" i="3"/>
  <c r="M306" i="3"/>
  <c r="M195" i="3"/>
  <c r="M249" i="3"/>
  <c r="M190" i="3"/>
  <c r="M192" i="3"/>
  <c r="M216" i="3"/>
  <c r="M223" i="3"/>
  <c r="M263" i="3"/>
  <c r="M294" i="3"/>
  <c r="M186" i="3"/>
  <c r="M268" i="3"/>
  <c r="M284" i="3"/>
  <c r="M209" i="3"/>
  <c r="M250" i="3"/>
  <c r="M278" i="3"/>
  <c r="M194" i="3"/>
  <c r="M245" i="3"/>
  <c r="M254" i="3"/>
  <c r="M303" i="3"/>
  <c r="M198" i="3"/>
  <c r="M226" i="3"/>
  <c r="M248" i="3"/>
  <c r="M252" i="3"/>
  <c r="O135" i="3" l="1"/>
  <c r="O118" i="3"/>
  <c r="P272" i="3"/>
  <c r="P208" i="3"/>
  <c r="P144" i="3"/>
  <c r="P280" i="3"/>
  <c r="P216" i="3"/>
  <c r="P152" i="3"/>
  <c r="P88" i="3"/>
  <c r="P264" i="3"/>
  <c r="P200" i="3"/>
  <c r="P136" i="3"/>
  <c r="P64" i="3"/>
  <c r="O20" i="3"/>
  <c r="P256" i="3"/>
  <c r="P192" i="3"/>
  <c r="P128" i="3"/>
  <c r="P56" i="3"/>
  <c r="P248" i="3"/>
  <c r="P184" i="3"/>
  <c r="P120" i="3"/>
  <c r="P48" i="3"/>
  <c r="P240" i="3"/>
  <c r="P176" i="3"/>
  <c r="P112" i="3"/>
  <c r="P40" i="3"/>
  <c r="P304" i="3"/>
  <c r="P232" i="3"/>
  <c r="P168" i="3"/>
  <c r="P104" i="3"/>
  <c r="P16" i="3"/>
  <c r="P288" i="3"/>
  <c r="P224" i="3"/>
  <c r="P160" i="3"/>
  <c r="P96" i="3"/>
  <c r="P8" i="3"/>
  <c r="P305" i="3"/>
  <c r="P297" i="3"/>
  <c r="P289" i="3"/>
  <c r="P281" i="3"/>
  <c r="P273" i="3"/>
  <c r="P265" i="3"/>
  <c r="P257" i="3"/>
  <c r="P249" i="3"/>
  <c r="P241" i="3"/>
  <c r="P233" i="3"/>
  <c r="P225" i="3"/>
  <c r="P217" i="3"/>
  <c r="P209" i="3"/>
  <c r="P201" i="3"/>
  <c r="P193" i="3"/>
  <c r="P185" i="3"/>
  <c r="P177" i="3"/>
  <c r="P169" i="3"/>
  <c r="P161" i="3"/>
  <c r="P153" i="3"/>
  <c r="P145" i="3"/>
  <c r="P137" i="3"/>
  <c r="P129" i="3"/>
  <c r="P121" i="3"/>
  <c r="P113" i="3"/>
  <c r="P105" i="3"/>
  <c r="P97" i="3"/>
  <c r="P89" i="3"/>
  <c r="P81" i="3"/>
  <c r="P73" i="3"/>
  <c r="P65" i="3"/>
  <c r="P57" i="3"/>
  <c r="P49" i="3"/>
  <c r="P41" i="3"/>
  <c r="P33" i="3"/>
  <c r="P25" i="3"/>
  <c r="P17" i="3"/>
  <c r="P9" i="3"/>
  <c r="P72" i="3"/>
  <c r="P303" i="3"/>
  <c r="P295" i="3"/>
  <c r="P287" i="3"/>
  <c r="P279" i="3"/>
  <c r="P271" i="3"/>
  <c r="P263" i="3"/>
  <c r="P255" i="3"/>
  <c r="P247" i="3"/>
  <c r="P239" i="3"/>
  <c r="P231" i="3"/>
  <c r="P223" i="3"/>
  <c r="P215" i="3"/>
  <c r="P207" i="3"/>
  <c r="P199" i="3"/>
  <c r="P191" i="3"/>
  <c r="P183" i="3"/>
  <c r="P175" i="3"/>
  <c r="P167" i="3"/>
  <c r="P159" i="3"/>
  <c r="P151" i="3"/>
  <c r="P143" i="3"/>
  <c r="P135" i="3"/>
  <c r="P127" i="3"/>
  <c r="P119" i="3"/>
  <c r="P111" i="3"/>
  <c r="P103" i="3"/>
  <c r="P95" i="3"/>
  <c r="P87" i="3"/>
  <c r="P79" i="3"/>
  <c r="P71" i="3"/>
  <c r="P63" i="3"/>
  <c r="P55" i="3"/>
  <c r="P47" i="3"/>
  <c r="P39" i="3"/>
  <c r="P31" i="3"/>
  <c r="P23" i="3"/>
  <c r="P15" i="3"/>
  <c r="P7" i="3"/>
  <c r="P24" i="3"/>
  <c r="P302" i="3"/>
  <c r="P294" i="3"/>
  <c r="P286" i="3"/>
  <c r="P278" i="3"/>
  <c r="P270" i="3"/>
  <c r="P262" i="3"/>
  <c r="P254" i="3"/>
  <c r="P246" i="3"/>
  <c r="P238" i="3"/>
  <c r="P230" i="3"/>
  <c r="P222" i="3"/>
  <c r="P214" i="3"/>
  <c r="P206" i="3"/>
  <c r="P198" i="3"/>
  <c r="P190" i="3"/>
  <c r="P182" i="3"/>
  <c r="P174" i="3"/>
  <c r="P166" i="3"/>
  <c r="P158" i="3"/>
  <c r="P150" i="3"/>
  <c r="P142" i="3"/>
  <c r="P134" i="3"/>
  <c r="P126" i="3"/>
  <c r="P118" i="3"/>
  <c r="P110" i="3"/>
  <c r="P102" i="3"/>
  <c r="P94" i="3"/>
  <c r="P86" i="3"/>
  <c r="P78" i="3"/>
  <c r="P70" i="3"/>
  <c r="P62" i="3"/>
  <c r="P54" i="3"/>
  <c r="P46" i="3"/>
  <c r="P38" i="3"/>
  <c r="P30" i="3"/>
  <c r="P22" i="3"/>
  <c r="P14" i="3"/>
  <c r="P6" i="3"/>
  <c r="P32" i="3"/>
  <c r="P301" i="3"/>
  <c r="P293" i="3"/>
  <c r="P285" i="3"/>
  <c r="P277" i="3"/>
  <c r="P269" i="3"/>
  <c r="P261" i="3"/>
  <c r="P253" i="3"/>
  <c r="P245" i="3"/>
  <c r="P237" i="3"/>
  <c r="P229" i="3"/>
  <c r="P221" i="3"/>
  <c r="P213" i="3"/>
  <c r="P205" i="3"/>
  <c r="P197" i="3"/>
  <c r="P189" i="3"/>
  <c r="P181" i="3"/>
  <c r="P173" i="3"/>
  <c r="P165" i="3"/>
  <c r="P157" i="3"/>
  <c r="P149" i="3"/>
  <c r="P141" i="3"/>
  <c r="P133" i="3"/>
  <c r="P125" i="3"/>
  <c r="P117" i="3"/>
  <c r="P109" i="3"/>
  <c r="P101" i="3"/>
  <c r="P93" i="3"/>
  <c r="P85" i="3"/>
  <c r="P77" i="3"/>
  <c r="P69" i="3"/>
  <c r="P61" i="3"/>
  <c r="P53" i="3"/>
  <c r="P45" i="3"/>
  <c r="P37" i="3"/>
  <c r="P29" i="3"/>
  <c r="P21" i="3"/>
  <c r="P13" i="3"/>
  <c r="P5" i="3"/>
  <c r="P296" i="3"/>
  <c r="P300" i="3"/>
  <c r="P292" i="3"/>
  <c r="P284" i="3"/>
  <c r="P276" i="3"/>
  <c r="P268" i="3"/>
  <c r="P260" i="3"/>
  <c r="P252" i="3"/>
  <c r="P244" i="3"/>
  <c r="P236" i="3"/>
  <c r="P228" i="3"/>
  <c r="P220" i="3"/>
  <c r="P212" i="3"/>
  <c r="P204" i="3"/>
  <c r="P196" i="3"/>
  <c r="P188" i="3"/>
  <c r="P180" i="3"/>
  <c r="P172" i="3"/>
  <c r="P164" i="3"/>
  <c r="P156" i="3"/>
  <c r="P148" i="3"/>
  <c r="P140" i="3"/>
  <c r="P132" i="3"/>
  <c r="P124" i="3"/>
  <c r="P116" i="3"/>
  <c r="P108" i="3"/>
  <c r="P100" i="3"/>
  <c r="P92" i="3"/>
  <c r="P84" i="3"/>
  <c r="P76" i="3"/>
  <c r="P68" i="3"/>
  <c r="P60" i="3"/>
  <c r="P52" i="3"/>
  <c r="P44" i="3"/>
  <c r="P36" i="3"/>
  <c r="P28" i="3"/>
  <c r="P20" i="3"/>
  <c r="P12" i="3"/>
  <c r="P4" i="3"/>
  <c r="P307" i="3"/>
  <c r="P299" i="3"/>
  <c r="P291" i="3"/>
  <c r="P283" i="3"/>
  <c r="P275" i="3"/>
  <c r="P267" i="3"/>
  <c r="P259" i="3"/>
  <c r="P251" i="3"/>
  <c r="P243" i="3"/>
  <c r="P235" i="3"/>
  <c r="P227" i="3"/>
  <c r="P219" i="3"/>
  <c r="P211" i="3"/>
  <c r="P203" i="3"/>
  <c r="P195" i="3"/>
  <c r="P187" i="3"/>
  <c r="P179" i="3"/>
  <c r="P171" i="3"/>
  <c r="P163" i="3"/>
  <c r="P155" i="3"/>
  <c r="P147" i="3"/>
  <c r="P139" i="3"/>
  <c r="P131" i="3"/>
  <c r="P123" i="3"/>
  <c r="P115" i="3"/>
  <c r="P107" i="3"/>
  <c r="P99" i="3"/>
  <c r="P91" i="3"/>
  <c r="P83" i="3"/>
  <c r="P75" i="3"/>
  <c r="P67" i="3"/>
  <c r="P59" i="3"/>
  <c r="P51" i="3"/>
  <c r="P43" i="3"/>
  <c r="P35" i="3"/>
  <c r="P27" i="3"/>
  <c r="P19" i="3"/>
  <c r="P11" i="3"/>
  <c r="P3" i="3"/>
  <c r="P306" i="3"/>
  <c r="P298" i="3"/>
  <c r="P290" i="3"/>
  <c r="P282" i="3"/>
  <c r="P274" i="3"/>
  <c r="P266" i="3"/>
  <c r="P258" i="3"/>
  <c r="P250" i="3"/>
  <c r="P242" i="3"/>
  <c r="P234" i="3"/>
  <c r="P226" i="3"/>
  <c r="P210" i="3"/>
  <c r="P202" i="3"/>
  <c r="P194" i="3"/>
  <c r="P186" i="3"/>
  <c r="P178" i="3"/>
  <c r="P170" i="3"/>
  <c r="P162" i="3"/>
  <c r="P154" i="3"/>
  <c r="P146" i="3"/>
  <c r="P138" i="3"/>
  <c r="P130" i="3"/>
  <c r="P122" i="3"/>
  <c r="P106" i="3"/>
  <c r="P90" i="3"/>
  <c r="P74" i="3"/>
  <c r="P66" i="3"/>
  <c r="P42" i="3"/>
  <c r="P18" i="3"/>
  <c r="O90" i="3"/>
  <c r="O175" i="3"/>
  <c r="O154" i="3"/>
  <c r="O142" i="3"/>
  <c r="O115" i="3"/>
  <c r="O89" i="3"/>
  <c r="O78" i="3"/>
  <c r="O61" i="3"/>
  <c r="O47" i="3"/>
  <c r="O33" i="3"/>
  <c r="O12" i="3"/>
  <c r="O60" i="3"/>
  <c r="O153" i="3"/>
  <c r="O107" i="3"/>
  <c r="O75" i="3"/>
  <c r="O88" i="3"/>
  <c r="O174" i="3"/>
  <c r="O48" i="3"/>
  <c r="O36" i="3"/>
  <c r="O15" i="3"/>
  <c r="O151" i="3"/>
  <c r="O87" i="3"/>
  <c r="O30" i="3"/>
  <c r="O139" i="3"/>
  <c r="O74" i="3"/>
  <c r="O126" i="3"/>
  <c r="O44" i="3"/>
  <c r="O171" i="3"/>
  <c r="O105" i="3"/>
  <c r="O59" i="3"/>
  <c r="O180" i="3"/>
  <c r="O51" i="3"/>
  <c r="O162" i="3"/>
  <c r="O146" i="3"/>
  <c r="O119" i="3"/>
  <c r="O99" i="3"/>
  <c r="O83" i="3"/>
  <c r="O68" i="3"/>
  <c r="O38" i="3"/>
  <c r="O21" i="3"/>
  <c r="O166" i="3"/>
  <c r="O150" i="3"/>
  <c r="O137" i="3"/>
  <c r="O122" i="3"/>
  <c r="O102" i="3"/>
  <c r="O86" i="3"/>
  <c r="O72" i="3"/>
  <c r="O56" i="3"/>
  <c r="O41" i="3"/>
  <c r="O24" i="3"/>
  <c r="O134" i="3"/>
  <c r="O23" i="3"/>
  <c r="O133" i="3"/>
  <c r="O97" i="3"/>
  <c r="O80" i="3"/>
  <c r="O49" i="3"/>
  <c r="O37" i="3"/>
  <c r="O17" i="3"/>
  <c r="O100" i="3"/>
  <c r="O55" i="3"/>
  <c r="O176" i="3"/>
  <c r="O161" i="3"/>
  <c r="O144" i="3"/>
  <c r="O117" i="3"/>
  <c r="O66" i="3"/>
  <c r="O164" i="3"/>
  <c r="O85" i="3"/>
  <c r="O71" i="3"/>
  <c r="O147" i="3"/>
  <c r="O121" i="3"/>
  <c r="O40" i="3"/>
  <c r="O168" i="3"/>
  <c r="O167" i="3"/>
  <c r="O152" i="3"/>
  <c r="O113" i="3"/>
  <c r="O103" i="3"/>
  <c r="O69" i="3"/>
  <c r="O53" i="3"/>
  <c r="O34" i="3"/>
  <c r="O173" i="3"/>
  <c r="O159" i="3"/>
  <c r="O140" i="3"/>
  <c r="O124" i="3"/>
  <c r="O109" i="3"/>
  <c r="O94" i="3"/>
  <c r="O77" i="3"/>
  <c r="O62" i="3"/>
  <c r="O27" i="3"/>
  <c r="O14" i="3"/>
  <c r="O155" i="3"/>
  <c r="O114" i="3"/>
  <c r="O104" i="3"/>
  <c r="O91" i="3"/>
  <c r="O70" i="3"/>
  <c r="O54" i="3"/>
  <c r="O35" i="3"/>
  <c r="O22" i="3"/>
  <c r="O9" i="3"/>
  <c r="O170" i="3"/>
  <c r="O158" i="3"/>
  <c r="O138" i="3"/>
  <c r="O123" i="3"/>
  <c r="O108" i="3"/>
  <c r="O93" i="3"/>
  <c r="O76" i="3"/>
  <c r="O58" i="3"/>
  <c r="O42" i="3"/>
  <c r="O26" i="3"/>
  <c r="O13" i="3"/>
  <c r="O111" i="3"/>
  <c r="O178" i="3"/>
  <c r="O98" i="3"/>
  <c r="O50" i="3"/>
  <c r="O177" i="3"/>
  <c r="O160" i="3"/>
  <c r="O145" i="3"/>
  <c r="O125" i="3"/>
  <c r="O110" i="3"/>
  <c r="O95" i="3"/>
  <c r="O81" i="3"/>
  <c r="O63" i="3"/>
  <c r="O46" i="3"/>
  <c r="O28" i="3"/>
  <c r="O16" i="3"/>
  <c r="O3" i="3"/>
  <c r="O128" i="3"/>
  <c r="O65" i="3"/>
  <c r="O18" i="3"/>
  <c r="O148" i="3"/>
  <c r="O82" i="3"/>
  <c r="O5" i="3"/>
  <c r="O131" i="3"/>
  <c r="O8" i="3"/>
  <c r="O163" i="3"/>
  <c r="O29" i="3"/>
  <c r="O169" i="3"/>
  <c r="O157" i="3"/>
  <c r="O136" i="3"/>
  <c r="O120" i="3"/>
  <c r="O106" i="3"/>
  <c r="O92" i="3"/>
  <c r="O73" i="3"/>
  <c r="O57" i="3"/>
  <c r="O39" i="3"/>
  <c r="O25" i="3"/>
  <c r="O11" i="3"/>
  <c r="O179" i="3"/>
  <c r="O165" i="3"/>
  <c r="O149" i="3"/>
  <c r="O130" i="3"/>
  <c r="O112" i="3"/>
  <c r="O101" i="3"/>
  <c r="O84" i="3"/>
  <c r="O67" i="3"/>
  <c r="O52" i="3"/>
  <c r="O32" i="3"/>
  <c r="O19" i="3"/>
  <c r="O7" i="3"/>
  <c r="O289" i="3"/>
  <c r="O275" i="3"/>
  <c r="O271" i="3"/>
  <c r="O291" i="3"/>
  <c r="O201" i="3"/>
  <c r="O248" i="3"/>
  <c r="O198" i="3"/>
  <c r="O254" i="3"/>
  <c r="O194" i="3"/>
  <c r="O250" i="3"/>
  <c r="O284" i="3"/>
  <c r="O186" i="3"/>
  <c r="O263" i="3"/>
  <c r="O216" i="3"/>
  <c r="O190" i="3"/>
  <c r="O195" i="3"/>
  <c r="O302" i="3"/>
  <c r="O241" i="3"/>
  <c r="O299" i="3"/>
  <c r="O211" i="3"/>
  <c r="O200" i="3"/>
  <c r="O252" i="3"/>
  <c r="O226" i="3"/>
  <c r="O303" i="3"/>
  <c r="O245" i="3"/>
  <c r="O278" i="3"/>
  <c r="O209" i="3"/>
  <c r="O268" i="3"/>
  <c r="O294" i="3"/>
  <c r="O223" i="3"/>
  <c r="O192" i="3"/>
  <c r="O249" i="3"/>
  <c r="O306" i="3"/>
  <c r="O287" i="3"/>
  <c r="O231" i="3"/>
  <c r="O286" i="3"/>
  <c r="O238" i="3"/>
  <c r="O280" i="3"/>
  <c r="O273" i="3"/>
  <c r="O217" i="3"/>
  <c r="O285" i="3"/>
  <c r="O230" i="3"/>
  <c r="O227" i="3"/>
  <c r="O279" i="3"/>
  <c r="O225" i="3"/>
  <c r="O222" i="3"/>
  <c r="O251" i="3"/>
  <c r="O242" i="3"/>
  <c r="O204" i="3"/>
  <c r="O305" i="3"/>
  <c r="O229" i="3"/>
  <c r="O304" i="3"/>
  <c r="O246" i="3"/>
  <c r="O298" i="3"/>
  <c r="O276" i="3"/>
  <c r="O224" i="3"/>
  <c r="O182" i="3"/>
  <c r="O239" i="3"/>
  <c r="O213" i="3"/>
  <c r="O196" i="3"/>
  <c r="O301" i="3"/>
  <c r="O208" i="3"/>
  <c r="O274" i="3"/>
  <c r="O243" i="3"/>
  <c r="O189" i="3"/>
  <c r="O269" i="3"/>
  <c r="O244" i="3"/>
  <c r="O232" i="3"/>
  <c r="O253" i="3"/>
  <c r="O207" i="3"/>
  <c r="O184" i="3"/>
  <c r="O266" i="3"/>
  <c r="O221" i="3"/>
  <c r="O265" i="3"/>
  <c r="O236" i="3"/>
  <c r="O220" i="3"/>
  <c r="O218" i="3"/>
  <c r="O193" i="3"/>
  <c r="O264" i="3"/>
  <c r="O307" i="3"/>
  <c r="O293" i="3"/>
  <c r="O296" i="3"/>
  <c r="O282" i="3"/>
  <c r="O183" i="3"/>
  <c r="O270" i="3"/>
  <c r="O257" i="3"/>
  <c r="O235" i="3"/>
  <c r="O202" i="3"/>
  <c r="O197" i="3"/>
  <c r="O281" i="3"/>
  <c r="O260" i="3"/>
  <c r="O259" i="3"/>
  <c r="O240" i="3"/>
  <c r="O255" i="3"/>
  <c r="O234" i="3"/>
  <c r="O272" i="3"/>
  <c r="O277" i="3"/>
  <c r="O181" i="3"/>
  <c r="O292" i="3"/>
  <c r="O258" i="3"/>
  <c r="O199" i="3"/>
  <c r="O297" i="3"/>
  <c r="O233" i="3"/>
  <c r="O212" i="3"/>
  <c r="O187" i="3"/>
  <c r="O215" i="3"/>
  <c r="O191" i="3"/>
  <c r="O267" i="3"/>
  <c r="O203" i="3"/>
  <c r="O185" i="3"/>
  <c r="O295" i="3"/>
  <c r="O237" i="3"/>
  <c r="O247" i="3"/>
  <c r="O300" i="3"/>
  <c r="O261" i="3"/>
  <c r="O205" i="3"/>
  <c r="O219" i="3"/>
  <c r="O283" i="3"/>
  <c r="O206" i="3"/>
  <c r="O288" i="3"/>
  <c r="O228" i="3"/>
  <c r="O290" i="3"/>
  <c r="O214" i="3"/>
  <c r="O262" i="3"/>
  <c r="O210" i="3"/>
  <c r="O256" i="3"/>
  <c r="O188" i="3"/>
</calcChain>
</file>

<file path=xl/sharedStrings.xml><?xml version="1.0" encoding="utf-8"?>
<sst xmlns="http://schemas.openxmlformats.org/spreadsheetml/2006/main" count="1960" uniqueCount="595">
  <si>
    <t>Downloaded From</t>
  </si>
  <si>
    <t>Sample Data for Excel</t>
  </si>
  <si>
    <t>Related tutorials</t>
  </si>
  <si>
    <t>Named Excel Tables</t>
  </si>
  <si>
    <t>Data Entry Tips</t>
  </si>
  <si>
    <t>More Excel Sample Files</t>
  </si>
  <si>
    <t>Athlete Data - NFL Players - Arizona and New Orleans - 2010 and 2022</t>
  </si>
  <si>
    <t>Analysis was inspired by Jan 16, 2010 playoff game - Saints vs Cardinals</t>
  </si>
  <si>
    <t>Game Summary (ESPN site)</t>
  </si>
  <si>
    <t>2022 Player data from same 2 teams (as of 8/5/22)</t>
  </si>
  <si>
    <t>See current rosters:</t>
  </si>
  <si>
    <t>Saints Roster</t>
  </si>
  <si>
    <t>Cardinals Roster</t>
  </si>
  <si>
    <t>For players with no player number, I left cell blank</t>
  </si>
  <si>
    <t>Information on player positions</t>
  </si>
  <si>
    <t>American Football Postions (Wikipedia)</t>
  </si>
  <si>
    <t>Year</t>
  </si>
  <si>
    <t>Team</t>
  </si>
  <si>
    <t xml:space="preserve">NAME </t>
  </si>
  <si>
    <t>No.</t>
  </si>
  <si>
    <t>Pos</t>
  </si>
  <si>
    <t>Ht</t>
  </si>
  <si>
    <t>Wt</t>
  </si>
  <si>
    <t>Age</t>
  </si>
  <si>
    <t>Exp</t>
  </si>
  <si>
    <t>College</t>
  </si>
  <si>
    <t>FirstName</t>
  </si>
  <si>
    <t>LastName</t>
  </si>
  <si>
    <t>Ft</t>
  </si>
  <si>
    <t>In</t>
  </si>
  <si>
    <t>Inches</t>
  </si>
  <si>
    <t>NumGrp</t>
  </si>
  <si>
    <t>Num</t>
  </si>
  <si>
    <t>Players</t>
  </si>
  <si>
    <t>New Orleans</t>
  </si>
  <si>
    <t>Paulson Adebo</t>
  </si>
  <si>
    <t>CB</t>
  </si>
  <si>
    <t>6-1</t>
  </si>
  <si>
    <t>23</t>
  </si>
  <si>
    <t>2</t>
  </si>
  <si>
    <t>Stanford</t>
  </si>
  <si>
    <t>Quarterbacks</t>
  </si>
  <si>
    <t>Arizona</t>
  </si>
  <si>
    <t>Zach Allen</t>
  </si>
  <si>
    <t>DE</t>
  </si>
  <si>
    <t>6-4</t>
  </si>
  <si>
    <t>24</t>
  </si>
  <si>
    <t>4</t>
  </si>
  <si>
    <t>Boston College</t>
  </si>
  <si>
    <t>Kiko Alonso</t>
  </si>
  <si>
    <t>OLB</t>
  </si>
  <si>
    <t>6-3</t>
  </si>
  <si>
    <t>N/A</t>
  </si>
  <si>
    <t>R</t>
  </si>
  <si>
    <t>Oregon</t>
  </si>
  <si>
    <t>Halfbacks</t>
  </si>
  <si>
    <t>Stephen Anderson</t>
  </si>
  <si>
    <t>TE</t>
  </si>
  <si>
    <t>6-2</t>
  </si>
  <si>
    <t>29</t>
  </si>
  <si>
    <t>5</t>
  </si>
  <si>
    <t>California</t>
  </si>
  <si>
    <t>Josh Andrews</t>
  </si>
  <si>
    <t>G</t>
  </si>
  <si>
    <t>31</t>
  </si>
  <si>
    <t>7</t>
  </si>
  <si>
    <t>Oregon State</t>
  </si>
  <si>
    <t>Fullbacks</t>
  </si>
  <si>
    <t>Marcell Ateman</t>
  </si>
  <si>
    <t>WR</t>
  </si>
  <si>
    <t>Oklahoma State</t>
  </si>
  <si>
    <t>Centers</t>
  </si>
  <si>
    <t>Andre Baccellia</t>
  </si>
  <si>
    <t>5-10</t>
  </si>
  <si>
    <t>25</t>
  </si>
  <si>
    <t>1</t>
  </si>
  <si>
    <t>Washington</t>
  </si>
  <si>
    <t>Guards</t>
  </si>
  <si>
    <t>Budda Baker</t>
  </si>
  <si>
    <t>S</t>
  </si>
  <si>
    <t>26</t>
  </si>
  <si>
    <t>6</t>
  </si>
  <si>
    <t>Tackles</t>
  </si>
  <si>
    <t>Kawaan Baker</t>
  </si>
  <si>
    <t>South Alabama</t>
  </si>
  <si>
    <t>Wide Receivers/Tight Ends</t>
  </si>
  <si>
    <t>Darrell Baker Jr.</t>
  </si>
  <si>
    <t>Georgia Southern</t>
  </si>
  <si>
    <t xml:space="preserve"> </t>
  </si>
  <si>
    <t>Zack Baun</t>
  </si>
  <si>
    <t>LB</t>
  </si>
  <si>
    <t>3</t>
  </si>
  <si>
    <t>Wisconsin</t>
  </si>
  <si>
    <t>Kelvin Beachum</t>
  </si>
  <si>
    <t>OL</t>
  </si>
  <si>
    <t>33</t>
  </si>
  <si>
    <t>11</t>
  </si>
  <si>
    <t>Southern Methodist</t>
  </si>
  <si>
    <t>Thanks to Dick Kusleika for this player number info</t>
  </si>
  <si>
    <t>Eno Benjamin</t>
  </si>
  <si>
    <t>RB</t>
  </si>
  <si>
    <t>5-9</t>
  </si>
  <si>
    <t>Arizona State</t>
  </si>
  <si>
    <t>Josh Black</t>
  </si>
  <si>
    <t>DT</t>
  </si>
  <si>
    <t>Syracuse</t>
  </si>
  <si>
    <t>Victor Bolden</t>
  </si>
  <si>
    <t>5-8</t>
  </si>
  <si>
    <t>27</t>
  </si>
  <si>
    <t>Ian Book</t>
  </si>
  <si>
    <t>QB</t>
  </si>
  <si>
    <t>6-0</t>
  </si>
  <si>
    <t>Notre Dame</t>
  </si>
  <si>
    <t>Breon Borders</t>
  </si>
  <si>
    <t>Duke</t>
  </si>
  <si>
    <t>Aaron Brewer</t>
  </si>
  <si>
    <t>LS</t>
  </si>
  <si>
    <t>6-5</t>
  </si>
  <si>
    <t>32</t>
  </si>
  <si>
    <t>San Diego State</t>
  </si>
  <si>
    <t>Nate Brooks</t>
  </si>
  <si>
    <t>North Texas</t>
  </si>
  <si>
    <t>Malcolm Brown</t>
  </si>
  <si>
    <t>5-11</t>
  </si>
  <si>
    <t>Texas</t>
  </si>
  <si>
    <t>Marquise Brown</t>
  </si>
  <si>
    <t>Oklahoma</t>
  </si>
  <si>
    <t>Marquez Callaway</t>
  </si>
  <si>
    <t>Tennessee</t>
  </si>
  <si>
    <t>Taco Charlton</t>
  </si>
  <si>
    <t>Michigan</t>
  </si>
  <si>
    <t>Zaven Collins</t>
  </si>
  <si>
    <t>ILB</t>
  </si>
  <si>
    <t>Tulsa</t>
  </si>
  <si>
    <t>James Conner</t>
  </si>
  <si>
    <t>Pittsburgh</t>
  </si>
  <si>
    <t>Nolan Cooney</t>
  </si>
  <si>
    <t>P</t>
  </si>
  <si>
    <t>Rashaad Coward</t>
  </si>
  <si>
    <t>Old Dominion</t>
  </si>
  <si>
    <t>Tae Daley</t>
  </si>
  <si>
    <t>Virginia Tech</t>
  </si>
  <si>
    <t>Andy Dalton</t>
  </si>
  <si>
    <t>34</t>
  </si>
  <si>
    <t>12</t>
  </si>
  <si>
    <t>TCU</t>
  </si>
  <si>
    <t>Demario Davis</t>
  </si>
  <si>
    <t>Arkansas State</t>
  </si>
  <si>
    <t>Victor Dimukeje</t>
  </si>
  <si>
    <t>22</t>
  </si>
  <si>
    <t>Dai'Jean Dixon</t>
  </si>
  <si>
    <t>Nicholls State</t>
  </si>
  <si>
    <t>Michael Dogbe</t>
  </si>
  <si>
    <t>Temple</t>
  </si>
  <si>
    <t>Greg Dortch</t>
  </si>
  <si>
    <t>5-7</t>
  </si>
  <si>
    <t>Wake Forest</t>
  </si>
  <si>
    <t>Andrew Dowell</t>
  </si>
  <si>
    <t>Michigan State</t>
  </si>
  <si>
    <t>Sage Doxtater</t>
  </si>
  <si>
    <t>6-7</t>
  </si>
  <si>
    <t>New Mexico State</t>
  </si>
  <si>
    <t>Kaden Elliss</t>
  </si>
  <si>
    <t>Idaho</t>
  </si>
  <si>
    <t>Zach Ertz</t>
  </si>
  <si>
    <t>10</t>
  </si>
  <si>
    <t>Justin Evans</t>
  </si>
  <si>
    <t>Texas A&amp;M</t>
  </si>
  <si>
    <t>DaMarcus Fields</t>
  </si>
  <si>
    <t>DB</t>
  </si>
  <si>
    <t>Texas Tech</t>
  </si>
  <si>
    <t>Leki Fotu</t>
  </si>
  <si>
    <t>Utah</t>
  </si>
  <si>
    <t>Dennis Gardeck</t>
  </si>
  <si>
    <t>28</t>
  </si>
  <si>
    <t>Sioux Falls</t>
  </si>
  <si>
    <t>C.J. Gardner-Johnson</t>
  </si>
  <si>
    <t>Florida</t>
  </si>
  <si>
    <t>Blake Gillikin</t>
  </si>
  <si>
    <t>Penn State</t>
  </si>
  <si>
    <t>Markus Golden</t>
  </si>
  <si>
    <t>8</t>
  </si>
  <si>
    <t>Missouri</t>
  </si>
  <si>
    <t>Carl Granderson</t>
  </si>
  <si>
    <t>Wyoming</t>
  </si>
  <si>
    <t>J.T. Gray</t>
  </si>
  <si>
    <t>Mississippi State</t>
  </si>
  <si>
    <t>Vincent Gray</t>
  </si>
  <si>
    <t>A.J. Green</t>
  </si>
  <si>
    <t>Georgia</t>
  </si>
  <si>
    <t>Ethan Greenidge</t>
  </si>
  <si>
    <t>Villanova</t>
  </si>
  <si>
    <t>Jarrett Guarantano</t>
  </si>
  <si>
    <t>Washington State</t>
  </si>
  <si>
    <t>Antonio Hamilton</t>
  </si>
  <si>
    <t>South Carolina State</t>
  </si>
  <si>
    <t>Sean Harlow</t>
  </si>
  <si>
    <t>Deonte Harty</t>
  </si>
  <si>
    <t>WR/RS</t>
  </si>
  <si>
    <t>5-6</t>
  </si>
  <si>
    <t>Assumption College</t>
  </si>
  <si>
    <t>Jerald Hawkins</t>
  </si>
  <si>
    <t>OT</t>
  </si>
  <si>
    <t>6-6</t>
  </si>
  <si>
    <t>LSU</t>
  </si>
  <si>
    <t>Marquis Hayes</t>
  </si>
  <si>
    <t>Will Hernandez</t>
  </si>
  <si>
    <t>Texas-El Paso</t>
  </si>
  <si>
    <t>Chris Herndon</t>
  </si>
  <si>
    <t>Miami</t>
  </si>
  <si>
    <t>Taysom Hill</t>
  </si>
  <si>
    <t>Brigham Young</t>
  </si>
  <si>
    <t>J.P. Holtz</t>
  </si>
  <si>
    <t>DeAndre Hopkins</t>
  </si>
  <si>
    <t>30</t>
  </si>
  <si>
    <t>9</t>
  </si>
  <si>
    <t>Clemson</t>
  </si>
  <si>
    <t>Rodney Hudson</t>
  </si>
  <si>
    <t>Florida State</t>
  </si>
  <si>
    <t>Albert Huggins</t>
  </si>
  <si>
    <t>D.J. Humphries</t>
  </si>
  <si>
    <t>James Hurst</t>
  </si>
  <si>
    <t>North Carolina</t>
  </si>
  <si>
    <t>Keaontay Ingram</t>
  </si>
  <si>
    <t>USC</t>
  </si>
  <si>
    <t>Mark Ingram II</t>
  </si>
  <si>
    <t>Alabama</t>
  </si>
  <si>
    <t>Andy Isabella</t>
  </si>
  <si>
    <t>Massachusetts</t>
  </si>
  <si>
    <t>Danny Isidora</t>
  </si>
  <si>
    <t>D'Marco Jackson</t>
  </si>
  <si>
    <t>Appalachian State</t>
  </si>
  <si>
    <t>Jordan Jackson</t>
  </si>
  <si>
    <t>Air Force</t>
  </si>
  <si>
    <t>Josh Jackson</t>
  </si>
  <si>
    <t>Iowa</t>
  </si>
  <si>
    <t>Jaleel Johnson</t>
  </si>
  <si>
    <t>Juwan Johnson</t>
  </si>
  <si>
    <t>Josh Jones</t>
  </si>
  <si>
    <t>Houston</t>
  </si>
  <si>
    <t>Manny Jones</t>
  </si>
  <si>
    <t>Colorado State</t>
  </si>
  <si>
    <t>Tony Jones Jr.</t>
  </si>
  <si>
    <t>Cameron Jordan</t>
  </si>
  <si>
    <t>Alvin Kamara</t>
  </si>
  <si>
    <t>Kingsley Keke</t>
  </si>
  <si>
    <t>Devon Kennard</t>
  </si>
  <si>
    <t>Lewis Kidd</t>
  </si>
  <si>
    <t>Montana State</t>
  </si>
  <si>
    <t>Jontre Kirklin</t>
  </si>
  <si>
    <t>Louisiana State</t>
  </si>
  <si>
    <t>Tanoh Kpassagnon</t>
  </si>
  <si>
    <t>Lucas Krull</t>
  </si>
  <si>
    <t>Forrest Lamp</t>
  </si>
  <si>
    <t>Western Kentucky</t>
  </si>
  <si>
    <t>Jarvis Landry</t>
  </si>
  <si>
    <t>Marshon Lattimore</t>
  </si>
  <si>
    <t>Ohio State</t>
  </si>
  <si>
    <t>Rashard Lawrence</t>
  </si>
  <si>
    <t>Jonathan Ledbetter</t>
  </si>
  <si>
    <t>Andy Lee</t>
  </si>
  <si>
    <t>40</t>
  </si>
  <si>
    <t>19</t>
  </si>
  <si>
    <t>Jessie Lemonier</t>
  </si>
  <si>
    <t>Liberty</t>
  </si>
  <si>
    <t>Greg Long</t>
  </si>
  <si>
    <t>Purdue</t>
  </si>
  <si>
    <t>Jesse Luketa</t>
  </si>
  <si>
    <t>Wil Lutz</t>
  </si>
  <si>
    <t>K</t>
  </si>
  <si>
    <t>Georgia State</t>
  </si>
  <si>
    <t>Dylan Mabin</t>
  </si>
  <si>
    <t>Fordham</t>
  </si>
  <si>
    <t>Koda Martin</t>
  </si>
  <si>
    <t>Nick Martin</t>
  </si>
  <si>
    <t>C</t>
  </si>
  <si>
    <t>Tyrann Mathieu</t>
  </si>
  <si>
    <t>FS</t>
  </si>
  <si>
    <t>Christian Matthew</t>
  </si>
  <si>
    <t>Valdosta State</t>
  </si>
  <si>
    <t>Marcus Maye</t>
  </si>
  <si>
    <t>Trey McBride</t>
  </si>
  <si>
    <t>Colt McCoy</t>
  </si>
  <si>
    <t>35</t>
  </si>
  <si>
    <t>13</t>
  </si>
  <si>
    <t>Erik McCoy</t>
  </si>
  <si>
    <t>C/G</t>
  </si>
  <si>
    <t>Trace McSorley</t>
  </si>
  <si>
    <t>Kirk Merritt</t>
  </si>
  <si>
    <t>Joshua Miles</t>
  </si>
  <si>
    <t>Morgan State</t>
  </si>
  <si>
    <t>Rondale Moore</t>
  </si>
  <si>
    <t>Byron Murphy Jr.</t>
  </si>
  <si>
    <t>Justin Murray</t>
  </si>
  <si>
    <t>Cincinnati</t>
  </si>
  <si>
    <t>Kyler Murray</t>
  </si>
  <si>
    <t>Haggai Ndubuisi</t>
  </si>
  <si>
    <t>21</t>
  </si>
  <si>
    <t>None</t>
  </si>
  <si>
    <t>Ben Niemann</t>
  </si>
  <si>
    <t>Chris Olave</t>
  </si>
  <si>
    <t>David Onyemata</t>
  </si>
  <si>
    <t>Manitoba (Canada)</t>
  </si>
  <si>
    <t>Devine Ozigbo</t>
  </si>
  <si>
    <t>Nebraska</t>
  </si>
  <si>
    <t>John Parker Romo</t>
  </si>
  <si>
    <t>Scott Patchan</t>
  </si>
  <si>
    <t>JaVonta Payton</t>
  </si>
  <si>
    <t>Andrus Peat</t>
  </si>
  <si>
    <t>G/T</t>
  </si>
  <si>
    <t>Trevor Penning</t>
  </si>
  <si>
    <t>Northern Iowa</t>
  </si>
  <si>
    <t>Chris Pierce Jr.</t>
  </si>
  <si>
    <t>Vanderbilt</t>
  </si>
  <si>
    <t>T.J. Pledger</t>
  </si>
  <si>
    <t>Matt Prater</t>
  </si>
  <si>
    <t>38</t>
  </si>
  <si>
    <t>16</t>
  </si>
  <si>
    <t>UCF</t>
  </si>
  <si>
    <t>Adam Prentice</t>
  </si>
  <si>
    <t>FB</t>
  </si>
  <si>
    <t>South Carolina</t>
  </si>
  <si>
    <t>Isaiah Pryor</t>
  </si>
  <si>
    <t>Justin Pugh</t>
  </si>
  <si>
    <t>Ryan Ramczyk</t>
  </si>
  <si>
    <t>T</t>
  </si>
  <si>
    <t>Christian Ringo</t>
  </si>
  <si>
    <t>Louisiana-Lafayette</t>
  </si>
  <si>
    <t>Ronnie Rivers</t>
  </si>
  <si>
    <t>Fresno State</t>
  </si>
  <si>
    <t>Malcolm Roach</t>
  </si>
  <si>
    <t>DL</t>
  </si>
  <si>
    <t>Bradley Roby</t>
  </si>
  <si>
    <t>Cesar Ruiz</t>
  </si>
  <si>
    <t>Myjai Sanders</t>
  </si>
  <si>
    <t>Bernhard Seikovits</t>
  </si>
  <si>
    <t>Austria</t>
  </si>
  <si>
    <t>Nephi Sewell</t>
  </si>
  <si>
    <t>Isaiah Simmons</t>
  </si>
  <si>
    <t>Abram Smith</t>
  </si>
  <si>
    <t>Baylor</t>
  </si>
  <si>
    <t>Lecitus Smith</t>
  </si>
  <si>
    <t>Tre'Quan Smith</t>
  </si>
  <si>
    <t>Central Florida</t>
  </si>
  <si>
    <t>Daniel Sorensen</t>
  </si>
  <si>
    <t>BYU</t>
  </si>
  <si>
    <t>Kentavius Street</t>
  </si>
  <si>
    <t>N.C. State</t>
  </si>
  <si>
    <t>Alontae Taylor</t>
  </si>
  <si>
    <t>Cameron Thomas</t>
  </si>
  <si>
    <t>Michael Thomas</t>
  </si>
  <si>
    <t>Bryce Thompson</t>
  </si>
  <si>
    <t>Deionte Thompson</t>
  </si>
  <si>
    <t>Jalen Thompson</t>
  </si>
  <si>
    <t>Calvin Throckmorton</t>
  </si>
  <si>
    <t>Adam Trautman</t>
  </si>
  <si>
    <t>Dayton</t>
  </si>
  <si>
    <t>Ezekiel Turner</t>
  </si>
  <si>
    <t>Payton Turner</t>
  </si>
  <si>
    <t>Shy Tuttle</t>
  </si>
  <si>
    <t>Tanner Vallejo</t>
  </si>
  <si>
    <t>Boise State</t>
  </si>
  <si>
    <t>Nick Vannett</t>
  </si>
  <si>
    <t>Nick Vigil</t>
  </si>
  <si>
    <t>Utah State</t>
  </si>
  <si>
    <t>Joe Walker</t>
  </si>
  <si>
    <t>Jonathan Ward</t>
  </si>
  <si>
    <t>Central Michigan</t>
  </si>
  <si>
    <t>Charles Washington</t>
  </si>
  <si>
    <t>Dwayne Washington</t>
  </si>
  <si>
    <t>Khalique Washington</t>
  </si>
  <si>
    <t>Southern Mississippi</t>
  </si>
  <si>
    <t>J.J. Watt</t>
  </si>
  <si>
    <t>Pete Werner</t>
  </si>
  <si>
    <t>Antoine Wesley</t>
  </si>
  <si>
    <t>Kevin White</t>
  </si>
  <si>
    <t>West Virginia</t>
  </si>
  <si>
    <t>Jace Whittaker</t>
  </si>
  <si>
    <t>James Wiggins</t>
  </si>
  <si>
    <t>Darrel Williams</t>
  </si>
  <si>
    <t>Maxx Williams</t>
  </si>
  <si>
    <t>Minnesota</t>
  </si>
  <si>
    <t>P.J. Williams</t>
  </si>
  <si>
    <t>Eric Wilson</t>
  </si>
  <si>
    <t>Marco Wilson</t>
  </si>
  <si>
    <t>Jameis Winston</t>
  </si>
  <si>
    <t>Easop Winston Jr.</t>
  </si>
  <si>
    <t>Zach Wood</t>
  </si>
  <si>
    <t>Antwaun Woods</t>
  </si>
  <si>
    <t>Chandler Wooten</t>
  </si>
  <si>
    <t>Auburn</t>
  </si>
  <si>
    <t>Deon Yelder</t>
  </si>
  <si>
    <t>Landon Young</t>
  </si>
  <si>
    <t>Kentucky</t>
  </si>
  <si>
    <t xml:space="preserve">Hamza Abdullah </t>
  </si>
  <si>
    <t xml:space="preserve">S </t>
  </si>
  <si>
    <t xml:space="preserve"> 6-2 </t>
  </si>
  <si>
    <t xml:space="preserve">Michael Adams </t>
  </si>
  <si>
    <t xml:space="preserve">CB </t>
  </si>
  <si>
    <t xml:space="preserve"> 5-8 </t>
  </si>
  <si>
    <t xml:space="preserve">Stanley Arnoux </t>
  </si>
  <si>
    <t xml:space="preserve">LB </t>
  </si>
  <si>
    <t xml:space="preserve"> 6-0 </t>
  </si>
  <si>
    <t xml:space="preserve">R </t>
  </si>
  <si>
    <t xml:space="preserve">Remi Ayodele </t>
  </si>
  <si>
    <t xml:space="preserve">DT </t>
  </si>
  <si>
    <t xml:space="preserve">Jason Banks </t>
  </si>
  <si>
    <t xml:space="preserve">DE </t>
  </si>
  <si>
    <t xml:space="preserve"> 6-5 </t>
  </si>
  <si>
    <t>Grambling State</t>
  </si>
  <si>
    <t xml:space="preserve">Anthony Becht </t>
  </si>
  <si>
    <t xml:space="preserve">TE </t>
  </si>
  <si>
    <t xml:space="preserve"> 6-6 </t>
  </si>
  <si>
    <t xml:space="preserve">Monty Beisel </t>
  </si>
  <si>
    <t xml:space="preserve"> 6-3 </t>
  </si>
  <si>
    <t>Kansas State</t>
  </si>
  <si>
    <t xml:space="preserve">Mike Bell </t>
  </si>
  <si>
    <t xml:space="preserve">RB </t>
  </si>
  <si>
    <t xml:space="preserve">Bertrand Berry </t>
  </si>
  <si>
    <t xml:space="preserve">Anquan Boldin </t>
  </si>
  <si>
    <t xml:space="preserve">WR </t>
  </si>
  <si>
    <t xml:space="preserve"> 6-1 </t>
  </si>
  <si>
    <t xml:space="preserve">Alan Branch </t>
  </si>
  <si>
    <t xml:space="preserve">Steve Breaston </t>
  </si>
  <si>
    <t xml:space="preserve">Drew Brees </t>
  </si>
  <si>
    <t xml:space="preserve">QB </t>
  </si>
  <si>
    <t xml:space="preserve">Jeremy Bridges </t>
  </si>
  <si>
    <t xml:space="preserve">G </t>
  </si>
  <si>
    <t xml:space="preserve"> 6-4 </t>
  </si>
  <si>
    <t xml:space="preserve">Nehemiah Broughton </t>
  </si>
  <si>
    <t xml:space="preserve">FB </t>
  </si>
  <si>
    <t xml:space="preserve"> 5-11 </t>
  </si>
  <si>
    <t>The Citadel</t>
  </si>
  <si>
    <t xml:space="preserve">Cody Brown </t>
  </si>
  <si>
    <t>Connecticut</t>
  </si>
  <si>
    <t xml:space="preserve">Jammal Brown </t>
  </si>
  <si>
    <t xml:space="preserve">OT </t>
  </si>
  <si>
    <t xml:space="preserve">Levi Brown </t>
  </si>
  <si>
    <t xml:space="preserve">Ralph Brown </t>
  </si>
  <si>
    <t xml:space="preserve"> 5-10 </t>
  </si>
  <si>
    <t xml:space="preserve">Mark Brunell </t>
  </si>
  <si>
    <t xml:space="preserve">Reggie Bush </t>
  </si>
  <si>
    <t xml:space="preserve">Jermon Bushrod </t>
  </si>
  <si>
    <t>Towson</t>
  </si>
  <si>
    <t xml:space="preserve">Calais Campbell </t>
  </si>
  <si>
    <t xml:space="preserve"> 6-8 </t>
  </si>
  <si>
    <t>Miami (Fla.)</t>
  </si>
  <si>
    <t xml:space="preserve">Dan Campbell </t>
  </si>
  <si>
    <t xml:space="preserve">Jonathan Casillas </t>
  </si>
  <si>
    <t xml:space="preserve">Jeff Charleston </t>
  </si>
  <si>
    <t>Idaho State</t>
  </si>
  <si>
    <t xml:space="preserve">Kendrick Clancy </t>
  </si>
  <si>
    <t>Mississippi</t>
  </si>
  <si>
    <t xml:space="preserve">Jeremy Clark </t>
  </si>
  <si>
    <t xml:space="preserve">Ben Claxton </t>
  </si>
  <si>
    <t xml:space="preserve">C </t>
  </si>
  <si>
    <t xml:space="preserve">Marques Colston </t>
  </si>
  <si>
    <t>Hofstra</t>
  </si>
  <si>
    <t xml:space="preserve">Chase Daniel </t>
  </si>
  <si>
    <t xml:space="preserve">Karlos Dansby </t>
  </si>
  <si>
    <t xml:space="preserve">Will Davis </t>
  </si>
  <si>
    <t>Illinois</t>
  </si>
  <si>
    <t xml:space="preserve">Darnell Dinkins </t>
  </si>
  <si>
    <t xml:space="preserve">Darnell Dockett </t>
  </si>
  <si>
    <t xml:space="preserve">Early Doucet </t>
  </si>
  <si>
    <t xml:space="preserve">Jo-Lonn Dunbar </t>
  </si>
  <si>
    <t xml:space="preserve">Kyle Eckel </t>
  </si>
  <si>
    <t>Navy</t>
  </si>
  <si>
    <t xml:space="preserve">Sedrick Ellis </t>
  </si>
  <si>
    <t xml:space="preserve">Heath Evans </t>
  </si>
  <si>
    <t xml:space="preserve">Jahri Evans </t>
  </si>
  <si>
    <t>Bloomsburg</t>
  </si>
  <si>
    <t xml:space="preserve">Troy Evans </t>
  </si>
  <si>
    <t xml:space="preserve">Larry Fitzgerald </t>
  </si>
  <si>
    <t xml:space="preserve">Wilrey Fontenot </t>
  </si>
  <si>
    <t xml:space="preserve">Scott Fujita </t>
  </si>
  <si>
    <t xml:space="preserve">Mike Gandy </t>
  </si>
  <si>
    <t xml:space="preserve">Randall Gay </t>
  </si>
  <si>
    <t xml:space="preserve">Jonathan Goodwin </t>
  </si>
  <si>
    <t xml:space="preserve">Ben Graham </t>
  </si>
  <si>
    <t xml:space="preserve">P </t>
  </si>
  <si>
    <t xml:space="preserve">Deakin (Australia) </t>
  </si>
  <si>
    <t xml:space="preserve">Charles Grant </t>
  </si>
  <si>
    <t xml:space="preserve">Justin Green </t>
  </si>
  <si>
    <t>Montana</t>
  </si>
  <si>
    <t xml:space="preserve">Jabari Greer </t>
  </si>
  <si>
    <t xml:space="preserve">Clark Haggans </t>
  </si>
  <si>
    <t xml:space="preserve">Lynell Hamilton </t>
  </si>
  <si>
    <t xml:space="preserve">Anthony Hargrove </t>
  </si>
  <si>
    <t>Georgia Tech</t>
  </si>
  <si>
    <t xml:space="preserve">Rod Harper </t>
  </si>
  <si>
    <t>Murray State</t>
  </si>
  <si>
    <t xml:space="preserve">Roman Harper </t>
  </si>
  <si>
    <t xml:space="preserve">Garrett Hartley </t>
  </si>
  <si>
    <t xml:space="preserve">PK </t>
  </si>
  <si>
    <t xml:space="preserve">Gerald Hayes </t>
  </si>
  <si>
    <t xml:space="preserve">Devery Henderson </t>
  </si>
  <si>
    <t xml:space="preserve">Tim Hightower </t>
  </si>
  <si>
    <t>Richmond</t>
  </si>
  <si>
    <t xml:space="preserve">Tory Humphrey </t>
  </si>
  <si>
    <t xml:space="preserve">Kenny Iwebema </t>
  </si>
  <si>
    <t xml:space="preserve">Malcolm Jenkins </t>
  </si>
  <si>
    <t xml:space="preserve">Herman Johnson </t>
  </si>
  <si>
    <t xml:space="preserve"> 6-7 </t>
  </si>
  <si>
    <t xml:space="preserve">Rashad Johnson </t>
  </si>
  <si>
    <t xml:space="preserve">Reggie Jones </t>
  </si>
  <si>
    <t>Portland State</t>
  </si>
  <si>
    <t xml:space="preserve">Brandon Keith </t>
  </si>
  <si>
    <t xml:space="preserve">Dan Kreider </t>
  </si>
  <si>
    <t>New Hampshire</t>
  </si>
  <si>
    <t xml:space="preserve">Mike Leach </t>
  </si>
  <si>
    <t>William &amp; Mary</t>
  </si>
  <si>
    <t xml:space="preserve">Nick Leckey </t>
  </si>
  <si>
    <t xml:space="preserve">Matt Leinart </t>
  </si>
  <si>
    <t xml:space="preserve">Rodney Leisle </t>
  </si>
  <si>
    <t>UCLA</t>
  </si>
  <si>
    <t xml:space="preserve">Deuce Lutui </t>
  </si>
  <si>
    <t xml:space="preserve">Marcus Mailei </t>
  </si>
  <si>
    <t>Weber State</t>
  </si>
  <si>
    <t xml:space="preserve">Deuce McAllister </t>
  </si>
  <si>
    <t xml:space="preserve">Bobby McCray </t>
  </si>
  <si>
    <t xml:space="preserve">Bryant McFadden </t>
  </si>
  <si>
    <t xml:space="preserve">Robert Meachem </t>
  </si>
  <si>
    <t xml:space="preserve">Billy Miller </t>
  </si>
  <si>
    <t xml:space="preserve">Marvin Mitchell </t>
  </si>
  <si>
    <t xml:space="preserve">Lance Moore </t>
  </si>
  <si>
    <t xml:space="preserve"> 5-9 </t>
  </si>
  <si>
    <t>Toledo</t>
  </si>
  <si>
    <t xml:space="preserve">Sean Morey </t>
  </si>
  <si>
    <t>Brown</t>
  </si>
  <si>
    <t xml:space="preserve">Thomas Morstead </t>
  </si>
  <si>
    <t xml:space="preserve">Jamar Nesbit </t>
  </si>
  <si>
    <t xml:space="preserve">Carl Nicks </t>
  </si>
  <si>
    <t xml:space="preserve">Chike Okeafor </t>
  </si>
  <si>
    <t xml:space="preserve">Ben Patrick </t>
  </si>
  <si>
    <t>Delaware</t>
  </si>
  <si>
    <t xml:space="preserve">Tracy Porter </t>
  </si>
  <si>
    <t>Indiana</t>
  </si>
  <si>
    <t xml:space="preserve">DeMario Pressley </t>
  </si>
  <si>
    <t>North Carolina State</t>
  </si>
  <si>
    <t xml:space="preserve">Pierson Prioleau </t>
  </si>
  <si>
    <t xml:space="preserve">Neil Rackers </t>
  </si>
  <si>
    <t xml:space="preserve">Chris Reis </t>
  </si>
  <si>
    <t xml:space="preserve">Bryan Robinson </t>
  </si>
  <si>
    <t xml:space="preserve">Courtney Roby </t>
  </si>
  <si>
    <t xml:space="preserve">Dominique Rodgers-Cromartie </t>
  </si>
  <si>
    <t>Tennessee State</t>
  </si>
  <si>
    <t xml:space="preserve">Antrel Rolle </t>
  </si>
  <si>
    <t xml:space="preserve">Lyle Sendlein </t>
  </si>
  <si>
    <t xml:space="preserve">Scott Shanle </t>
  </si>
  <si>
    <t xml:space="preserve">Darren Sharper </t>
  </si>
  <si>
    <t xml:space="preserve">Jeremy Shockey </t>
  </si>
  <si>
    <t xml:space="preserve">Mark Simoneau </t>
  </si>
  <si>
    <t xml:space="preserve">Will Smith </t>
  </si>
  <si>
    <t xml:space="preserve">Stephen Spach </t>
  </si>
  <si>
    <t xml:space="preserve">Paul Spicer </t>
  </si>
  <si>
    <t>Saginaw Valley State</t>
  </si>
  <si>
    <t xml:space="preserve">Brian St. Pierre </t>
  </si>
  <si>
    <t xml:space="preserve">LaRod Stephens-Howling </t>
  </si>
  <si>
    <t xml:space="preserve"> 5-7 </t>
  </si>
  <si>
    <t xml:space="preserve">Jonathan Stinchcomb </t>
  </si>
  <si>
    <t xml:space="preserve">Zach Strief </t>
  </si>
  <si>
    <t>Northwestern</t>
  </si>
  <si>
    <t xml:space="preserve">David Thomas </t>
  </si>
  <si>
    <t xml:space="preserve">Pierre Thomas </t>
  </si>
  <si>
    <t xml:space="preserve">Greg Toler </t>
  </si>
  <si>
    <t>St. Paul's College (VA)</t>
  </si>
  <si>
    <t xml:space="preserve">Leigh Torrence </t>
  </si>
  <si>
    <t xml:space="preserve">Jerheme Urban </t>
  </si>
  <si>
    <t>Trinity (Tex.)</t>
  </si>
  <si>
    <t xml:space="preserve">Chip Vaughn </t>
  </si>
  <si>
    <t xml:space="preserve">Jonathan Vilma </t>
  </si>
  <si>
    <t xml:space="preserve">Reggie Walker </t>
  </si>
  <si>
    <t xml:space="preserve">Matt Ware </t>
  </si>
  <si>
    <t xml:space="preserve">Kurt Warner </t>
  </si>
  <si>
    <t xml:space="preserve">Anthony Waters </t>
  </si>
  <si>
    <t xml:space="preserve">Gabe Watson </t>
  </si>
  <si>
    <t xml:space="preserve">Beanie Wells </t>
  </si>
  <si>
    <t xml:space="preserve">Reggie Wells </t>
  </si>
  <si>
    <t>Clarion</t>
  </si>
  <si>
    <t xml:space="preserve">Adrian Wilson </t>
  </si>
  <si>
    <t xml:space="preserve">D'Juan Woods </t>
  </si>
  <si>
    <t xml:space="preserve">Jason Wright </t>
  </si>
  <si>
    <t xml:space="preserve">Usama Young </t>
  </si>
  <si>
    <t>Kent State</t>
  </si>
  <si>
    <t>Contextures Sites &amp; News</t>
  </si>
  <si>
    <t>Contextures Excel Tips Website</t>
  </si>
  <si>
    <t>Hundreds of tutorials, tips and sample files</t>
  </si>
  <si>
    <t>Contextures Excel Blog</t>
  </si>
  <si>
    <t>Excel tutorials and tips, with comments and questions</t>
  </si>
  <si>
    <t>Excel Pivot Tables Blog</t>
  </si>
  <si>
    <t>Pivot table tutorials and tips, with comments and questions</t>
  </si>
  <si>
    <t>Excel Products</t>
  </si>
  <si>
    <t>Contextures Recommends</t>
  </si>
  <si>
    <t>Excel tools and training, recommended by Debra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</si>
</sst>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u/>
      <sz val="11"/>
      <color indexed="12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horizontal="left" indent="1"/>
    </xf>
    <xf numFmtId="0" fontId="5" fillId="0" borderId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horizontal="left"/>
    </xf>
    <xf numFmtId="0" fontId="3" fillId="0" borderId="0" xfId="1" applyAlignment="1"/>
    <xf numFmtId="0" fontId="3" fillId="0" borderId="0" xfId="1" applyAlignment="1" applyProtection="1"/>
    <xf numFmtId="0" fontId="2" fillId="0" borderId="0" xfId="2" applyFont="1" applyAlignment="1">
      <alignment horizontal="left"/>
    </xf>
    <xf numFmtId="0" fontId="5" fillId="0" borderId="0" xfId="2"/>
    <xf numFmtId="0" fontId="4" fillId="0" borderId="0" xfId="2" applyFont="1" applyAlignment="1">
      <alignment horizontal="left"/>
    </xf>
    <xf numFmtId="0" fontId="5" fillId="0" borderId="0" xfId="2" applyAlignment="1">
      <alignment horizontal="left"/>
    </xf>
    <xf numFmtId="0" fontId="7" fillId="0" borderId="0" xfId="0" applyFont="1"/>
    <xf numFmtId="0" fontId="0" fillId="0" borderId="0" xfId="0" applyAlignment="1">
      <alignment horizontal="right"/>
    </xf>
    <xf numFmtId="0" fontId="3" fillId="0" borderId="0" xfId="1" applyAlignment="1">
      <alignment horizontal="left"/>
    </xf>
    <xf numFmtId="0" fontId="1" fillId="2" borderId="0" xfId="0" applyFont="1" applyFill="1"/>
    <xf numFmtId="0" fontId="0" fillId="3" borderId="0" xfId="0" applyFill="1"/>
    <xf numFmtId="0" fontId="6" fillId="0" borderId="0" xfId="3"/>
    <xf numFmtId="0" fontId="0" fillId="0" borderId="0" xfId="0" applyAlignment="1">
      <alignment horizontal="left" indent="1"/>
    </xf>
    <xf numFmtId="0" fontId="3" fillId="0" borderId="0" xfId="1" applyAlignment="1">
      <alignment horizontal="left" indent="1"/>
    </xf>
    <xf numFmtId="0" fontId="1" fillId="0" borderId="0" xfId="0" applyFont="1" applyAlignment="1">
      <alignment horizontal="center"/>
    </xf>
  </cellXfs>
  <cellStyles count="4">
    <cellStyle name="Ctx_Hyperlink" xfId="1" xr:uid="{00000000-0005-0000-0000-000000000000}"/>
    <cellStyle name="Hyperlink" xfId="3" builtinId="8"/>
    <cellStyle name="Normal" xfId="0" builtinId="0"/>
    <cellStyle name="Normal 2" xfId="2" xr:uid="{AF6A0AD4-70C3-4121-BA0D-3DA5D17AB2D5}"/>
  </cellStyles>
  <dxfs count="13">
    <dxf>
      <alignment horizontal="general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 tint="-4.9989318521683403E-2"/>
        </patternFill>
      </fill>
    </dxf>
    <dxf>
      <fill>
        <patternFill patternType="solid">
          <fgColor indexed="64"/>
          <bgColor theme="0" tint="-4.9989318521683403E-2"/>
        </patternFill>
      </fill>
    </dxf>
    <dxf>
      <fill>
        <patternFill patternType="solid">
          <fgColor indexed="64"/>
          <bgColor theme="0" tint="-4.9989318521683403E-2"/>
        </patternFill>
      </fill>
    </dxf>
    <dxf>
      <fill>
        <patternFill patternType="solid">
          <fgColor indexed="64"/>
          <bgColor theme="0" tint="-4.9989318521683403E-2"/>
        </patternFill>
      </fill>
    </dxf>
    <dxf>
      <numFmt numFmtId="0" formatCode="General"/>
      <fill>
        <patternFill patternType="solid">
          <fgColor indexed="64"/>
          <bgColor theme="0" tint="-4.9989318521683403E-2"/>
        </patternFill>
      </fill>
    </dxf>
    <dxf>
      <numFmt numFmtId="0" formatCode="General"/>
      <fill>
        <patternFill patternType="solid">
          <fgColor indexed="64"/>
          <bgColor theme="0" tint="-4.9989318521683403E-2"/>
        </patternFill>
      </fill>
    </dxf>
    <dxf>
      <fill>
        <patternFill patternType="solid">
          <fgColor indexed="64"/>
          <bgColor theme="0" tint="-4.9989318521683403E-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contextures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129540</xdr:colOff>
      <xdr:row>0</xdr:row>
      <xdr:rowOff>68580</xdr:rowOff>
    </xdr:from>
    <xdr:ext cx="2152016" cy="377190"/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33A191D-9D6E-46ED-81FB-075034610A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540" y="68580"/>
          <a:ext cx="2152016" cy="377190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0C5B5C8-F810-4F4A-8C92-C0F6F2DEF9A6}" name="tblPlayers" displayName="tblPlayers" ref="A1:P307" totalsRowShown="0" headerRowDxfId="12">
  <autoFilter ref="A1:P307" xr:uid="{F0C5B5C8-F810-4F4A-8C92-C0F6F2DEF9A6}"/>
  <tableColumns count="16">
    <tableColumn id="18" xr3:uid="{B7FC2DD0-E0D4-4D39-B611-473C1DEE4B1F}" name="Year" dataDxfId="11"/>
    <tableColumn id="1" xr3:uid="{31339187-ED28-4E26-BF7B-EDAB8CE99943}" name="Team"/>
    <tableColumn id="4" xr3:uid="{5C5B8BCE-07CC-4471-B8ED-1BD290795460}" name="NAME "/>
    <tableColumn id="3" xr3:uid="{B45C08B2-094A-4684-93BC-C2D8CFA0E01F}" name="No."/>
    <tableColumn id="5" xr3:uid="{F772D83D-B8B8-460B-888E-FA30118C7863}" name="Pos"/>
    <tableColumn id="7" xr3:uid="{C06C2E31-D337-4680-8B35-003B5D5BD827}" name="Ht"/>
    <tableColumn id="11" xr3:uid="{A0F43224-BBEA-408A-8E16-D2B059122F4A}" name="Wt"/>
    <tableColumn id="6" xr3:uid="{D67AB658-8914-4D7D-B11A-9FC4340303E1}" name="Age"/>
    <tableColumn id="14" xr3:uid="{EB016877-561D-466E-9C0A-4C2E2CF0B05B}" name="Exp"/>
    <tableColumn id="15" xr3:uid="{253FA390-BF59-4CE0-8EC6-1C3131995D5C}" name="College"/>
    <tableColumn id="16" xr3:uid="{0778E40B-5111-46CB-BFE1-81733E79EA24}" name="FirstName" dataDxfId="10">
      <calculatedColumnFormula>LEFT(C2,SEARCH(" ",C2)-1)</calculatedColumnFormula>
    </tableColumn>
    <tableColumn id="17" xr3:uid="{620D4985-1DEE-4290-976A-DF30CFE6B7FC}" name="LastName" dataDxfId="9">
      <calculatedColumnFormula>RIGHT(C2,LEN(C2)-LEN(K2)-1)</calculatedColumnFormula>
    </tableColumn>
    <tableColumn id="8" xr3:uid="{314DB197-2D14-4E98-B50B-30D2C6FB7A31}" name="Ft" dataDxfId="8">
      <calculatedColumnFormula>LEFT(TRIM(F2),1)</calculatedColumnFormula>
    </tableColumn>
    <tableColumn id="9" xr3:uid="{03291A6B-FF27-4A79-B1CD-64172917EF2E}" name="In" dataDxfId="7">
      <calculatedColumnFormula>RIGHT(F2,LEN(F2)-FIND("-",F2))</calculatedColumnFormula>
    </tableColumn>
    <tableColumn id="10" xr3:uid="{1ADF4AC8-5621-4503-8EEE-E5E489F20802}" name="Inches" dataDxfId="6">
      <calculatedColumnFormula>M2*12+N2</calculatedColumnFormula>
    </tableColumn>
    <tableColumn id="20" xr3:uid="{AA9E8D3E-DEE6-49C0-81BF-FD8ACEBE5F7D}" name="NumGrp" dataDxfId="5">
      <calculatedColumnFormula>VLOOKUP(D2,tblNum[],2,TRUE)</calculatedColumnFormula>
    </tableColumn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52E5DB9-BA11-46FF-AFF2-F04CC53A5FD6}" name="tblNum" displayName="tblNum" ref="S1:U11" totalsRowShown="0" headerRowDxfId="4" dataDxfId="3">
  <autoFilter ref="S1:U11" xr:uid="{E52E5DB9-BA11-46FF-AFF2-F04CC53A5FD6}"/>
  <tableColumns count="3">
    <tableColumn id="1" xr3:uid="{DCCE21BF-6EC7-44DD-8B3F-32B40C642EA0}" name="Num" dataDxfId="2"/>
    <tableColumn id="2" xr3:uid="{FF07BE15-FD5F-4F67-8FF5-39DD096861D6}" name="NumGrp" dataDxfId="1">
      <calculatedColumnFormula>S2 &amp; "-" &amp; S2+9</calculatedColumnFormula>
    </tableColumn>
    <tableColumn id="3" xr3:uid="{A31458FF-DE8E-4FCE-ACC3-86F9E2DA45A8}" name="Players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n.wikipedia.org/wiki/American_football_positions" TargetMode="External"/><Relationship Id="rId3" Type="http://schemas.openxmlformats.org/officeDocument/2006/relationships/hyperlink" Target="https://www.contextures.com/xldataentry01.html" TargetMode="External"/><Relationship Id="rId7" Type="http://schemas.openxmlformats.org/officeDocument/2006/relationships/hyperlink" Target="https://www.azcardinals.com/team/players-roster/" TargetMode="External"/><Relationship Id="rId2" Type="http://schemas.openxmlformats.org/officeDocument/2006/relationships/hyperlink" Target="https://www.contextures.com/xlexceltable01.html" TargetMode="External"/><Relationship Id="rId1" Type="http://schemas.openxmlformats.org/officeDocument/2006/relationships/hyperlink" Target="https://www.contextures.com/xlsampledata01.html" TargetMode="External"/><Relationship Id="rId6" Type="http://schemas.openxmlformats.org/officeDocument/2006/relationships/hyperlink" Target="https://www.neworleanssaints.com/team/players-roster/" TargetMode="External"/><Relationship Id="rId5" Type="http://schemas.openxmlformats.org/officeDocument/2006/relationships/hyperlink" Target="https://www.espn.com/nfl/game/_/gameId/300116018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s://www.contextures.com/excelfiles.html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contexturesblog.com/" TargetMode="External"/><Relationship Id="rId2" Type="http://schemas.openxmlformats.org/officeDocument/2006/relationships/hyperlink" Target="https://www.pivot-table.com/" TargetMode="External"/><Relationship Id="rId1" Type="http://schemas.openxmlformats.org/officeDocument/2006/relationships/hyperlink" Target="https://www.contextures.com/tiptech.html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contextures.com/ctxrm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484E3-65D0-4DDC-B001-133AB7016778}">
  <dimension ref="B1:E21"/>
  <sheetViews>
    <sheetView showGridLines="0" zoomScale="120" zoomScaleNormal="120" workbookViewId="0">
      <pane ySplit="3" topLeftCell="A4" activePane="bottomLeft" state="frozen"/>
      <selection pane="bottomLeft" activeCell="B6" sqref="B6"/>
      <selection activeCell="A4" sqref="A4"/>
    </sheetView>
  </sheetViews>
  <sheetFormatPr defaultColWidth="9.140625" defaultRowHeight="15"/>
  <cols>
    <col min="2" max="2" width="3.5703125" customWidth="1"/>
    <col min="3" max="3" width="29.140625" customWidth="1"/>
    <col min="4" max="4" width="12.42578125" customWidth="1"/>
    <col min="5" max="5" width="13.85546875" bestFit="1" customWidth="1"/>
  </cols>
  <sheetData>
    <row r="1" spans="2:4" ht="7.5" customHeight="1"/>
    <row r="4" spans="2:4" ht="9.75" customHeight="1"/>
    <row r="5" spans="2:4" ht="15.75">
      <c r="C5" s="10" t="s">
        <v>0</v>
      </c>
    </row>
    <row r="6" spans="2:4">
      <c r="B6" s="11"/>
      <c r="C6" s="5" t="s">
        <v>1</v>
      </c>
    </row>
    <row r="7" spans="2:4" ht="9.75" customHeight="1">
      <c r="B7" s="11"/>
    </row>
    <row r="8" spans="2:4" ht="15.75">
      <c r="B8" s="11"/>
      <c r="C8" s="10" t="s">
        <v>2</v>
      </c>
    </row>
    <row r="9" spans="2:4">
      <c r="B9" s="11"/>
      <c r="C9" s="5" t="s">
        <v>3</v>
      </c>
    </row>
    <row r="10" spans="2:4">
      <c r="B10" s="11"/>
      <c r="C10" s="12" t="s">
        <v>4</v>
      </c>
    </row>
    <row r="11" spans="2:4">
      <c r="C11" s="12" t="s">
        <v>5</v>
      </c>
    </row>
    <row r="12" spans="2:4" ht="9.75" customHeight="1">
      <c r="B12" s="11"/>
    </row>
    <row r="13" spans="2:4">
      <c r="C13" s="2" t="s">
        <v>6</v>
      </c>
    </row>
    <row r="14" spans="2:4">
      <c r="B14">
        <v>1</v>
      </c>
      <c r="C14" s="3" t="s">
        <v>7</v>
      </c>
    </row>
    <row r="15" spans="2:4">
      <c r="C15" s="17" t="s">
        <v>8</v>
      </c>
    </row>
    <row r="16" spans="2:4" ht="5.25" customHeight="1">
      <c r="C16" s="16"/>
      <c r="D16" s="4"/>
    </row>
    <row r="17" spans="2:5">
      <c r="B17">
        <v>2</v>
      </c>
      <c r="C17" t="s">
        <v>9</v>
      </c>
    </row>
    <row r="18" spans="2:5">
      <c r="C18" s="11" t="s">
        <v>10</v>
      </c>
      <c r="D18" s="4" t="s">
        <v>11</v>
      </c>
      <c r="E18" s="4" t="s">
        <v>12</v>
      </c>
    </row>
    <row r="19" spans="2:5" ht="5.25" customHeight="1">
      <c r="C19" s="16"/>
      <c r="D19" s="4"/>
    </row>
    <row r="20" spans="2:5">
      <c r="B20">
        <v>3</v>
      </c>
      <c r="C20" t="s">
        <v>13</v>
      </c>
    </row>
    <row r="21" spans="2:5">
      <c r="B21">
        <v>4</v>
      </c>
      <c r="C21" t="s">
        <v>14</v>
      </c>
      <c r="D21" s="15" t="s">
        <v>15</v>
      </c>
    </row>
  </sheetData>
  <phoneticPr fontId="8" type="noConversion"/>
  <hyperlinks>
    <hyperlink ref="C6" r:id="rId1" xr:uid="{EE483725-8F18-444B-B388-264B83B3332F}"/>
    <hyperlink ref="C9" r:id="rId2" xr:uid="{6F7C9C40-058A-44A2-94DB-5818C37BB6AC}"/>
    <hyperlink ref="C10" r:id="rId3" xr:uid="{CF1F8442-E514-4E22-9588-7680010754D9}"/>
    <hyperlink ref="C11" r:id="rId4" xr:uid="{B84A378D-7C4D-4B06-82BA-63410405D6DD}"/>
    <hyperlink ref="C15" r:id="rId5" display="Game Summary" xr:uid="{9D97A141-A842-4E8E-9509-F9C8AC4E13E3}"/>
    <hyperlink ref="D18" r:id="rId6" display="Saints 2022" xr:uid="{6FE9D88B-54FB-436E-9266-CB0A17FA48E5}"/>
    <hyperlink ref="E18" r:id="rId7" display="Cardinals 2022" xr:uid="{DA71C641-96D2-4E14-AF26-D134488795AE}"/>
    <hyperlink ref="D21" r:id="rId8" xr:uid="{7BE35DCF-5D86-4A65-9120-E34E33ADE413}"/>
  </hyperlinks>
  <pageMargins left="0.7" right="0.7" top="0.75" bottom="0.75" header="0.3" footer="0.3"/>
  <pageSetup orientation="portrait" r:id="rId9"/>
  <drawing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A1:U307"/>
  <sheetViews>
    <sheetView showGridLines="0" tabSelected="1" zoomScale="110" zoomScaleNormal="110" workbookViewId="0">
      <pane ySplit="1" topLeftCell="A2" activePane="bottomLeft" state="frozen"/>
      <selection pane="bottomLeft" activeCell="T18" sqref="T18"/>
      <selection activeCell="F22" sqref="F22"/>
    </sheetView>
  </sheetViews>
  <sheetFormatPr defaultRowHeight="15"/>
  <cols>
    <col min="1" max="1" width="8" bestFit="1" customWidth="1"/>
    <col min="2" max="2" width="13.7109375" bestFit="1" customWidth="1"/>
    <col min="3" max="3" width="14.140625" customWidth="1"/>
    <col min="4" max="4" width="7.140625" bestFit="1" customWidth="1"/>
    <col min="5" max="5" width="7.7109375" bestFit="1" customWidth="1"/>
    <col min="6" max="6" width="6.28515625" bestFit="1" customWidth="1"/>
    <col min="7" max="7" width="6.7109375" bestFit="1" customWidth="1"/>
    <col min="8" max="8" width="7.42578125" bestFit="1" customWidth="1"/>
    <col min="9" max="9" width="7.28515625" bestFit="1" customWidth="1"/>
    <col min="10" max="10" width="13.42578125" customWidth="1"/>
    <col min="11" max="11" width="13.42578125" bestFit="1" customWidth="1"/>
    <col min="12" max="12" width="11.140625" customWidth="1"/>
    <col min="13" max="13" width="5.85546875" bestFit="1" customWidth="1"/>
    <col min="14" max="14" width="5.7109375" bestFit="1" customWidth="1"/>
    <col min="15" max="15" width="9.5703125" bestFit="1" customWidth="1"/>
    <col min="16" max="16" width="11.5703125" bestFit="1" customWidth="1"/>
    <col min="17" max="18" width="4.28515625" customWidth="1"/>
    <col min="19" max="19" width="7.5703125" style="1" customWidth="1"/>
    <col min="20" max="20" width="10.7109375" style="1" customWidth="1"/>
    <col min="21" max="21" width="27.85546875" bestFit="1" customWidth="1"/>
  </cols>
  <sheetData>
    <row r="1" spans="1:21" s="2" customFormat="1">
      <c r="A1" s="2" t="s">
        <v>16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13" t="s">
        <v>26</v>
      </c>
      <c r="L1" s="13" t="s">
        <v>27</v>
      </c>
      <c r="M1" s="13" t="s">
        <v>28</v>
      </c>
      <c r="N1" s="13" t="s">
        <v>29</v>
      </c>
      <c r="O1" s="13" t="s">
        <v>30</v>
      </c>
      <c r="P1" s="13" t="s">
        <v>31</v>
      </c>
      <c r="S1" s="18" t="s">
        <v>32</v>
      </c>
      <c r="T1" s="18" t="s">
        <v>31</v>
      </c>
      <c r="U1" s="2" t="s">
        <v>33</v>
      </c>
    </row>
    <row r="2" spans="1:21">
      <c r="A2" s="14">
        <v>2022</v>
      </c>
      <c r="B2" t="s">
        <v>34</v>
      </c>
      <c r="C2" t="s">
        <v>35</v>
      </c>
      <c r="D2">
        <v>29</v>
      </c>
      <c r="E2" t="s">
        <v>36</v>
      </c>
      <c r="F2" t="s">
        <v>37</v>
      </c>
      <c r="G2">
        <v>192</v>
      </c>
      <c r="H2" t="s">
        <v>38</v>
      </c>
      <c r="I2" t="s">
        <v>39</v>
      </c>
      <c r="J2" t="s">
        <v>40</v>
      </c>
      <c r="K2" s="14" t="str">
        <f>LEFT(C2,SEARCH(" ",C2)-1)</f>
        <v>Paulson</v>
      </c>
      <c r="L2" s="14" t="str">
        <f>RIGHT(C2,LEN(C2)-LEN(K2)-1)</f>
        <v>Adebo</v>
      </c>
      <c r="M2" s="14" t="str">
        <f>LEFT(TRIM(F2),1)</f>
        <v>6</v>
      </c>
      <c r="N2" s="14" t="str">
        <f>RIGHT(F2,LEN(F2)-FIND("-",F2))</f>
        <v>1</v>
      </c>
      <c r="O2" s="14">
        <f>M2*12+N2</f>
        <v>73</v>
      </c>
      <c r="P2" s="14" t="str">
        <f>VLOOKUP(D2,tblNum[],2,TRUE)</f>
        <v>20-29</v>
      </c>
      <c r="S2" s="1">
        <v>0</v>
      </c>
      <c r="T2" s="1" t="str">
        <f>S2 &amp; "-" &amp; S2+9</f>
        <v>0-9</v>
      </c>
      <c r="U2" t="s">
        <v>41</v>
      </c>
    </row>
    <row r="3" spans="1:21">
      <c r="A3" s="14">
        <v>2022</v>
      </c>
      <c r="B3" t="s">
        <v>42</v>
      </c>
      <c r="C3" t="s">
        <v>43</v>
      </c>
      <c r="D3">
        <v>94</v>
      </c>
      <c r="E3" t="s">
        <v>44</v>
      </c>
      <c r="F3" t="s">
        <v>45</v>
      </c>
      <c r="G3">
        <v>281</v>
      </c>
      <c r="H3" t="s">
        <v>46</v>
      </c>
      <c r="I3" t="s">
        <v>47</v>
      </c>
      <c r="J3" t="s">
        <v>48</v>
      </c>
      <c r="K3" s="14" t="str">
        <f>LEFT(C3,SEARCH(" ",C3)-1)</f>
        <v>Zach</v>
      </c>
      <c r="L3" s="14" t="str">
        <f>RIGHT(C3,LEN(C3)-LEN(K3)-1)</f>
        <v>Allen</v>
      </c>
      <c r="M3" s="14" t="str">
        <f>LEFT(TRIM(F3),1)</f>
        <v>6</v>
      </c>
      <c r="N3" s="14" t="str">
        <f>RIGHT(F3,LEN(F3)-FIND("-",F3))</f>
        <v>4</v>
      </c>
      <c r="O3" s="14">
        <f>M3*12+N3</f>
        <v>76</v>
      </c>
      <c r="P3" s="14" t="str">
        <f>VLOOKUP(D3,tblNum[],2,TRUE)</f>
        <v>90-99</v>
      </c>
      <c r="S3" s="1">
        <v>10</v>
      </c>
      <c r="T3" s="1" t="str">
        <f t="shared" ref="T3:T11" si="0">S3 &amp; "-" &amp; S3+9</f>
        <v>10-19</v>
      </c>
      <c r="U3" t="s">
        <v>41</v>
      </c>
    </row>
    <row r="4" spans="1:21">
      <c r="A4" s="14">
        <v>2022</v>
      </c>
      <c r="B4" t="s">
        <v>34</v>
      </c>
      <c r="C4" t="s">
        <v>49</v>
      </c>
      <c r="D4">
        <v>47</v>
      </c>
      <c r="E4" t="s">
        <v>50</v>
      </c>
      <c r="F4" t="s">
        <v>51</v>
      </c>
      <c r="G4">
        <v>239</v>
      </c>
      <c r="H4" t="s">
        <v>52</v>
      </c>
      <c r="I4" t="s">
        <v>53</v>
      </c>
      <c r="J4" t="s">
        <v>54</v>
      </c>
      <c r="K4" s="14" t="str">
        <f>LEFT(C4,SEARCH(" ",C4)-1)</f>
        <v>Kiko</v>
      </c>
      <c r="L4" s="14" t="str">
        <f>RIGHT(C4,LEN(C4)-LEN(K4)-1)</f>
        <v>Alonso</v>
      </c>
      <c r="M4" s="14" t="str">
        <f>LEFT(TRIM(F4),1)</f>
        <v>6</v>
      </c>
      <c r="N4" s="14" t="str">
        <f>RIGHT(F4,LEN(F4)-FIND("-",F4))</f>
        <v>3</v>
      </c>
      <c r="O4" s="14">
        <f>M4*12+N4</f>
        <v>75</v>
      </c>
      <c r="P4" s="14" t="str">
        <f>VLOOKUP(D4,tblNum[],2,TRUE)</f>
        <v>40-49</v>
      </c>
      <c r="S4" s="1">
        <v>20</v>
      </c>
      <c r="T4" s="1" t="str">
        <f t="shared" si="0"/>
        <v>20-29</v>
      </c>
      <c r="U4" t="s">
        <v>55</v>
      </c>
    </row>
    <row r="5" spans="1:21">
      <c r="A5" s="14">
        <v>2022</v>
      </c>
      <c r="B5" t="s">
        <v>42</v>
      </c>
      <c r="C5" t="s">
        <v>56</v>
      </c>
      <c r="D5">
        <v>89</v>
      </c>
      <c r="E5" t="s">
        <v>57</v>
      </c>
      <c r="F5" t="s">
        <v>58</v>
      </c>
      <c r="G5">
        <v>230</v>
      </c>
      <c r="H5" t="s">
        <v>59</v>
      </c>
      <c r="I5" t="s">
        <v>60</v>
      </c>
      <c r="J5" t="s">
        <v>61</v>
      </c>
      <c r="K5" s="14" t="str">
        <f>LEFT(C5,SEARCH(" ",C5)-1)</f>
        <v>Stephen</v>
      </c>
      <c r="L5" s="14" t="str">
        <f>RIGHT(C5,LEN(C5)-LEN(K5)-1)</f>
        <v>Anderson</v>
      </c>
      <c r="M5" s="14" t="str">
        <f>LEFT(TRIM(F5),1)</f>
        <v>6</v>
      </c>
      <c r="N5" s="14" t="str">
        <f>RIGHT(F5,LEN(F5)-FIND("-",F5))</f>
        <v>2</v>
      </c>
      <c r="O5" s="14">
        <f>M5*12+N5</f>
        <v>74</v>
      </c>
      <c r="P5" s="14" t="str">
        <f>VLOOKUP(D5,tblNum[],2,TRUE)</f>
        <v>80-89</v>
      </c>
      <c r="S5" s="1">
        <v>30</v>
      </c>
      <c r="T5" s="1" t="str">
        <f t="shared" si="0"/>
        <v>30-39</v>
      </c>
      <c r="U5" t="s">
        <v>55</v>
      </c>
    </row>
    <row r="6" spans="1:21">
      <c r="A6" s="14">
        <v>2022</v>
      </c>
      <c r="B6" t="s">
        <v>34</v>
      </c>
      <c r="C6" t="s">
        <v>62</v>
      </c>
      <c r="D6">
        <v>68</v>
      </c>
      <c r="E6" t="s">
        <v>63</v>
      </c>
      <c r="F6" t="s">
        <v>58</v>
      </c>
      <c r="G6">
        <v>298</v>
      </c>
      <c r="H6" t="s">
        <v>64</v>
      </c>
      <c r="I6" t="s">
        <v>65</v>
      </c>
      <c r="J6" t="s">
        <v>66</v>
      </c>
      <c r="K6" s="14" t="str">
        <f>LEFT(C6,SEARCH(" ",C6)-1)</f>
        <v>Josh</v>
      </c>
      <c r="L6" s="14" t="str">
        <f>RIGHT(C6,LEN(C6)-LEN(K6)-1)</f>
        <v>Andrews</v>
      </c>
      <c r="M6" s="14" t="str">
        <f>LEFT(TRIM(F6),1)</f>
        <v>6</v>
      </c>
      <c r="N6" s="14" t="str">
        <f>RIGHT(F6,LEN(F6)-FIND("-",F6))</f>
        <v>2</v>
      </c>
      <c r="O6" s="14">
        <f>M6*12+N6</f>
        <v>74</v>
      </c>
      <c r="P6" s="14" t="str">
        <f>VLOOKUP(D6,tblNum[],2,TRUE)</f>
        <v>60-69</v>
      </c>
      <c r="S6" s="1">
        <v>40</v>
      </c>
      <c r="T6" s="1" t="str">
        <f t="shared" si="0"/>
        <v>40-49</v>
      </c>
      <c r="U6" t="s">
        <v>67</v>
      </c>
    </row>
    <row r="7" spans="1:21">
      <c r="A7" s="14">
        <v>2022</v>
      </c>
      <c r="B7" t="s">
        <v>42</v>
      </c>
      <c r="C7" t="s">
        <v>68</v>
      </c>
      <c r="D7">
        <v>84</v>
      </c>
      <c r="E7" t="s">
        <v>69</v>
      </c>
      <c r="F7" t="s">
        <v>45</v>
      </c>
      <c r="G7">
        <v>215</v>
      </c>
      <c r="H7" t="s">
        <v>52</v>
      </c>
      <c r="I7" t="s">
        <v>53</v>
      </c>
      <c r="J7" t="s">
        <v>70</v>
      </c>
      <c r="K7" s="14" t="str">
        <f>LEFT(C7,SEARCH(" ",C7)-1)</f>
        <v>Marcell</v>
      </c>
      <c r="L7" s="14" t="str">
        <f>RIGHT(C7,LEN(C7)-LEN(K7)-1)</f>
        <v>Ateman</v>
      </c>
      <c r="M7" s="14" t="str">
        <f>LEFT(TRIM(F7),1)</f>
        <v>6</v>
      </c>
      <c r="N7" s="14" t="str">
        <f>RIGHT(F7,LEN(F7)-FIND("-",F7))</f>
        <v>4</v>
      </c>
      <c r="O7" s="14">
        <f>M7*12+N7</f>
        <v>76</v>
      </c>
      <c r="P7" s="14" t="str">
        <f>VLOOKUP(D7,tblNum[],2,TRUE)</f>
        <v>80-89</v>
      </c>
      <c r="S7" s="1">
        <v>50</v>
      </c>
      <c r="T7" s="1" t="str">
        <f t="shared" si="0"/>
        <v>50-59</v>
      </c>
      <c r="U7" t="s">
        <v>71</v>
      </c>
    </row>
    <row r="8" spans="1:21">
      <c r="A8" s="14">
        <v>2022</v>
      </c>
      <c r="B8" t="s">
        <v>42</v>
      </c>
      <c r="C8" t="s">
        <v>72</v>
      </c>
      <c r="D8">
        <v>82</v>
      </c>
      <c r="E8" t="s">
        <v>69</v>
      </c>
      <c r="F8" t="s">
        <v>73</v>
      </c>
      <c r="G8">
        <v>175</v>
      </c>
      <c r="H8" t="s">
        <v>74</v>
      </c>
      <c r="I8" t="s">
        <v>75</v>
      </c>
      <c r="J8" t="s">
        <v>76</v>
      </c>
      <c r="K8" s="14" t="str">
        <f>LEFT(C8,SEARCH(" ",C8)-1)</f>
        <v>Andre</v>
      </c>
      <c r="L8" s="14" t="str">
        <f>RIGHT(C8,LEN(C8)-LEN(K8)-1)</f>
        <v>Baccellia</v>
      </c>
      <c r="M8" s="14" t="str">
        <f>LEFT(TRIM(F8),1)</f>
        <v>5</v>
      </c>
      <c r="N8" s="14" t="str">
        <f>RIGHT(F8,LEN(F8)-FIND("-",F8))</f>
        <v>10</v>
      </c>
      <c r="O8" s="14">
        <f>M8*12+N8</f>
        <v>70</v>
      </c>
      <c r="P8" s="14" t="str">
        <f>VLOOKUP(D8,tblNum[],2,TRUE)</f>
        <v>80-89</v>
      </c>
      <c r="S8" s="1">
        <v>60</v>
      </c>
      <c r="T8" s="1" t="str">
        <f t="shared" si="0"/>
        <v>60-69</v>
      </c>
      <c r="U8" t="s">
        <v>77</v>
      </c>
    </row>
    <row r="9" spans="1:21">
      <c r="A9" s="14">
        <v>2022</v>
      </c>
      <c r="B9" t="s">
        <v>42</v>
      </c>
      <c r="C9" t="s">
        <v>78</v>
      </c>
      <c r="D9">
        <v>3</v>
      </c>
      <c r="E9" t="s">
        <v>79</v>
      </c>
      <c r="F9" t="s">
        <v>73</v>
      </c>
      <c r="G9">
        <v>195</v>
      </c>
      <c r="H9" t="s">
        <v>80</v>
      </c>
      <c r="I9" t="s">
        <v>81</v>
      </c>
      <c r="J9" t="s">
        <v>76</v>
      </c>
      <c r="K9" s="14" t="str">
        <f>LEFT(C9,SEARCH(" ",C9)-1)</f>
        <v>Budda</v>
      </c>
      <c r="L9" s="14" t="str">
        <f>RIGHT(C9,LEN(C9)-LEN(K9)-1)</f>
        <v>Baker</v>
      </c>
      <c r="M9" s="14" t="str">
        <f>LEFT(TRIM(F9),1)</f>
        <v>5</v>
      </c>
      <c r="N9" s="14" t="str">
        <f>RIGHT(F9,LEN(F9)-FIND("-",F9))</f>
        <v>10</v>
      </c>
      <c r="O9" s="14">
        <f>M9*12+N9</f>
        <v>70</v>
      </c>
      <c r="P9" s="14" t="str">
        <f>VLOOKUP(D9,tblNum[],2,TRUE)</f>
        <v>0-9</v>
      </c>
      <c r="S9" s="1">
        <v>70</v>
      </c>
      <c r="T9" s="1" t="str">
        <f t="shared" si="0"/>
        <v>70-79</v>
      </c>
      <c r="U9" t="s">
        <v>82</v>
      </c>
    </row>
    <row r="10" spans="1:21">
      <c r="A10" s="14">
        <v>2022</v>
      </c>
      <c r="B10" t="s">
        <v>34</v>
      </c>
      <c r="C10" t="s">
        <v>83</v>
      </c>
      <c r="D10">
        <v>87</v>
      </c>
      <c r="E10" t="s">
        <v>69</v>
      </c>
      <c r="F10" t="s">
        <v>37</v>
      </c>
      <c r="G10">
        <v>215</v>
      </c>
      <c r="H10" t="s">
        <v>38</v>
      </c>
      <c r="I10" t="s">
        <v>75</v>
      </c>
      <c r="J10" t="s">
        <v>84</v>
      </c>
      <c r="K10" s="14" t="str">
        <f>LEFT(C10,SEARCH(" ",C10)-1)</f>
        <v>Kawaan</v>
      </c>
      <c r="L10" s="14" t="str">
        <f>RIGHT(C10,LEN(C10)-LEN(K10)-1)</f>
        <v>Baker</v>
      </c>
      <c r="M10" s="14" t="str">
        <f>LEFT(TRIM(F10),1)</f>
        <v>6</v>
      </c>
      <c r="N10" s="14" t="str">
        <f>RIGHT(F10,LEN(F10)-FIND("-",F10))</f>
        <v>1</v>
      </c>
      <c r="O10" s="14">
        <f>M10*12+N10</f>
        <v>73</v>
      </c>
      <c r="P10" s="14" t="str">
        <f>VLOOKUP(D10,tblNum[],2,TRUE)</f>
        <v>80-89</v>
      </c>
      <c r="S10" s="1">
        <v>80</v>
      </c>
      <c r="T10" s="1" t="str">
        <f t="shared" si="0"/>
        <v>80-89</v>
      </c>
      <c r="U10" t="s">
        <v>85</v>
      </c>
    </row>
    <row r="11" spans="1:21">
      <c r="A11" s="14">
        <v>2022</v>
      </c>
      <c r="B11" t="s">
        <v>42</v>
      </c>
      <c r="C11" t="s">
        <v>86</v>
      </c>
      <c r="D11">
        <v>31</v>
      </c>
      <c r="E11" t="s">
        <v>36</v>
      </c>
      <c r="F11" t="s">
        <v>37</v>
      </c>
      <c r="G11">
        <v>190</v>
      </c>
      <c r="H11" t="s">
        <v>46</v>
      </c>
      <c r="I11" t="s">
        <v>53</v>
      </c>
      <c r="J11" t="s">
        <v>87</v>
      </c>
      <c r="K11" s="14" t="str">
        <f>LEFT(C11,SEARCH(" ",C11)-1)</f>
        <v>Darrell</v>
      </c>
      <c r="L11" s="14" t="str">
        <f>RIGHT(C11,LEN(C11)-LEN(K11)-1)</f>
        <v>Baker Jr.</v>
      </c>
      <c r="M11" s="14" t="str">
        <f>LEFT(TRIM(F11),1)</f>
        <v>6</v>
      </c>
      <c r="N11" s="14" t="str">
        <f>RIGHT(F11,LEN(F11)-FIND("-",F11))</f>
        <v>1</v>
      </c>
      <c r="O11" s="14">
        <f>M11*12+N11</f>
        <v>73</v>
      </c>
      <c r="P11" s="14" t="str">
        <f>VLOOKUP(D11,tblNum[],2,TRUE)</f>
        <v>30-39</v>
      </c>
      <c r="S11" s="1">
        <v>90</v>
      </c>
      <c r="T11" s="1" t="str">
        <f t="shared" si="0"/>
        <v>90-99</v>
      </c>
      <c r="U11" t="s">
        <v>88</v>
      </c>
    </row>
    <row r="12" spans="1:21">
      <c r="A12" s="14">
        <v>2022</v>
      </c>
      <c r="B12" t="s">
        <v>34</v>
      </c>
      <c r="C12" t="s">
        <v>89</v>
      </c>
      <c r="D12">
        <v>53</v>
      </c>
      <c r="E12" t="s">
        <v>90</v>
      </c>
      <c r="F12" t="s">
        <v>51</v>
      </c>
      <c r="G12">
        <v>225</v>
      </c>
      <c r="H12" t="s">
        <v>74</v>
      </c>
      <c r="I12" t="s">
        <v>91</v>
      </c>
      <c r="J12" t="s">
        <v>92</v>
      </c>
      <c r="K12" s="14" t="str">
        <f>LEFT(C12,SEARCH(" ",C12)-1)</f>
        <v>Zack</v>
      </c>
      <c r="L12" s="14" t="str">
        <f>RIGHT(C12,LEN(C12)-LEN(K12)-1)</f>
        <v>Baun</v>
      </c>
      <c r="M12" s="14" t="str">
        <f>LEFT(TRIM(F12),1)</f>
        <v>6</v>
      </c>
      <c r="N12" s="14" t="str">
        <f>RIGHT(F12,LEN(F12)-FIND("-",F12))</f>
        <v>3</v>
      </c>
      <c r="O12" s="14">
        <f>M12*12+N12</f>
        <v>75</v>
      </c>
      <c r="P12" s="14" t="str">
        <f>VLOOKUP(D12,tblNum[],2,TRUE)</f>
        <v>50-59</v>
      </c>
    </row>
    <row r="13" spans="1:21">
      <c r="A13" s="14">
        <v>2022</v>
      </c>
      <c r="B13" t="s">
        <v>42</v>
      </c>
      <c r="C13" t="s">
        <v>93</v>
      </c>
      <c r="D13">
        <v>68</v>
      </c>
      <c r="E13" t="s">
        <v>94</v>
      </c>
      <c r="F13" t="s">
        <v>51</v>
      </c>
      <c r="G13">
        <v>308</v>
      </c>
      <c r="H13" t="s">
        <v>95</v>
      </c>
      <c r="I13" t="s">
        <v>96</v>
      </c>
      <c r="J13" t="s">
        <v>97</v>
      </c>
      <c r="K13" s="14" t="str">
        <f>LEFT(C13,SEARCH(" ",C13)-1)</f>
        <v>Kelvin</v>
      </c>
      <c r="L13" s="14" t="str">
        <f>RIGHT(C13,LEN(C13)-LEN(K13)-1)</f>
        <v>Beachum</v>
      </c>
      <c r="M13" s="14" t="str">
        <f>LEFT(TRIM(F13),1)</f>
        <v>6</v>
      </c>
      <c r="N13" s="14" t="str">
        <f>RIGHT(F13,LEN(F13)-FIND("-",F13))</f>
        <v>3</v>
      </c>
      <c r="O13" s="14">
        <f>M13*12+N13</f>
        <v>75</v>
      </c>
      <c r="P13" s="14" t="str">
        <f>VLOOKUP(D13,tblNum[],2,TRUE)</f>
        <v>60-69</v>
      </c>
      <c r="S13" s="2" t="s">
        <v>98</v>
      </c>
    </row>
    <row r="14" spans="1:21">
      <c r="A14" s="14">
        <v>2022</v>
      </c>
      <c r="B14" t="s">
        <v>42</v>
      </c>
      <c r="C14" t="s">
        <v>99</v>
      </c>
      <c r="D14">
        <v>26</v>
      </c>
      <c r="E14" t="s">
        <v>100</v>
      </c>
      <c r="F14" t="s">
        <v>101</v>
      </c>
      <c r="G14">
        <v>207</v>
      </c>
      <c r="H14" t="s">
        <v>38</v>
      </c>
      <c r="I14" t="s">
        <v>91</v>
      </c>
      <c r="J14" t="s">
        <v>102</v>
      </c>
      <c r="K14" s="14" t="str">
        <f>LEFT(C14,SEARCH(" ",C14)-1)</f>
        <v>Eno</v>
      </c>
      <c r="L14" s="14" t="str">
        <f>RIGHT(C14,LEN(C14)-LEN(K14)-1)</f>
        <v>Benjamin</v>
      </c>
      <c r="M14" s="14" t="str">
        <f>LEFT(TRIM(F14),1)</f>
        <v>5</v>
      </c>
      <c r="N14" s="14" t="str">
        <f>RIGHT(F14,LEN(F14)-FIND("-",F14))</f>
        <v>9</v>
      </c>
      <c r="O14" s="14">
        <f>M14*12+N14</f>
        <v>69</v>
      </c>
      <c r="P14" s="14" t="str">
        <f>VLOOKUP(D14,tblNum[],2,TRUE)</f>
        <v>20-29</v>
      </c>
    </row>
    <row r="15" spans="1:21">
      <c r="A15" s="14">
        <v>2022</v>
      </c>
      <c r="B15" t="s">
        <v>34</v>
      </c>
      <c r="C15" t="s">
        <v>103</v>
      </c>
      <c r="D15">
        <v>57</v>
      </c>
      <c r="E15" t="s">
        <v>104</v>
      </c>
      <c r="F15" t="s">
        <v>51</v>
      </c>
      <c r="G15">
        <v>290</v>
      </c>
      <c r="H15" t="s">
        <v>46</v>
      </c>
      <c r="I15" t="s">
        <v>53</v>
      </c>
      <c r="J15" t="s">
        <v>105</v>
      </c>
      <c r="K15" s="14" t="str">
        <f>LEFT(C15,SEARCH(" ",C15)-1)</f>
        <v>Josh</v>
      </c>
      <c r="L15" s="14" t="str">
        <f>RIGHT(C15,LEN(C15)-LEN(K15)-1)</f>
        <v>Black</v>
      </c>
      <c r="M15" s="14" t="str">
        <f>LEFT(TRIM(F15),1)</f>
        <v>6</v>
      </c>
      <c r="N15" s="14" t="str">
        <f>RIGHT(F15,LEN(F15)-FIND("-",F15))</f>
        <v>3</v>
      </c>
      <c r="O15" s="14">
        <f>M15*12+N15</f>
        <v>75</v>
      </c>
      <c r="P15" s="14" t="str">
        <f>VLOOKUP(D15,tblNum[],2,TRUE)</f>
        <v>50-59</v>
      </c>
    </row>
    <row r="16" spans="1:21">
      <c r="A16" s="14">
        <v>2022</v>
      </c>
      <c r="B16" t="s">
        <v>42</v>
      </c>
      <c r="C16" t="s">
        <v>106</v>
      </c>
      <c r="D16">
        <v>38</v>
      </c>
      <c r="E16" t="s">
        <v>69</v>
      </c>
      <c r="F16" t="s">
        <v>107</v>
      </c>
      <c r="G16">
        <v>178</v>
      </c>
      <c r="H16" t="s">
        <v>108</v>
      </c>
      <c r="I16" t="s">
        <v>91</v>
      </c>
      <c r="J16" t="s">
        <v>66</v>
      </c>
      <c r="K16" s="14" t="str">
        <f>LEFT(C16,SEARCH(" ",C16)-1)</f>
        <v>Victor</v>
      </c>
      <c r="L16" s="14" t="str">
        <f>RIGHT(C16,LEN(C16)-LEN(K16)-1)</f>
        <v>Bolden</v>
      </c>
      <c r="M16" s="14" t="str">
        <f>LEFT(TRIM(F16),1)</f>
        <v>5</v>
      </c>
      <c r="N16" s="14" t="str">
        <f>RIGHT(F16,LEN(F16)-FIND("-",F16))</f>
        <v>8</v>
      </c>
      <c r="O16" s="14">
        <f>M16*12+N16</f>
        <v>68</v>
      </c>
      <c r="P16" s="14" t="str">
        <f>VLOOKUP(D16,tblNum[],2,TRUE)</f>
        <v>30-39</v>
      </c>
    </row>
    <row r="17" spans="1:16">
      <c r="A17" s="14">
        <v>2022</v>
      </c>
      <c r="B17" t="s">
        <v>34</v>
      </c>
      <c r="C17" t="s">
        <v>109</v>
      </c>
      <c r="D17">
        <v>16</v>
      </c>
      <c r="E17" t="s">
        <v>110</v>
      </c>
      <c r="F17" t="s">
        <v>111</v>
      </c>
      <c r="G17">
        <v>206</v>
      </c>
      <c r="H17" t="s">
        <v>46</v>
      </c>
      <c r="I17" t="s">
        <v>39</v>
      </c>
      <c r="J17" t="s">
        <v>112</v>
      </c>
      <c r="K17" s="14" t="str">
        <f>LEFT(C17,SEARCH(" ",C17)-1)</f>
        <v>Ian</v>
      </c>
      <c r="L17" s="14" t="str">
        <f>RIGHT(C17,LEN(C17)-LEN(K17)-1)</f>
        <v>Book</v>
      </c>
      <c r="M17" s="14" t="str">
        <f>LEFT(TRIM(F17),1)</f>
        <v>6</v>
      </c>
      <c r="N17" s="14" t="str">
        <f>RIGHT(F17,LEN(F17)-FIND("-",F17))</f>
        <v>0</v>
      </c>
      <c r="O17" s="14">
        <f>M17*12+N17</f>
        <v>72</v>
      </c>
      <c r="P17" s="14" t="str">
        <f>VLOOKUP(D17,tblNum[],2,TRUE)</f>
        <v>10-19</v>
      </c>
    </row>
    <row r="18" spans="1:16">
      <c r="A18" s="14">
        <v>2022</v>
      </c>
      <c r="B18" t="s">
        <v>42</v>
      </c>
      <c r="C18" t="s">
        <v>113</v>
      </c>
      <c r="D18">
        <v>21</v>
      </c>
      <c r="E18" t="s">
        <v>36</v>
      </c>
      <c r="F18" t="s">
        <v>111</v>
      </c>
      <c r="G18">
        <v>189</v>
      </c>
      <c r="H18" t="s">
        <v>108</v>
      </c>
      <c r="I18" t="s">
        <v>47</v>
      </c>
      <c r="J18" t="s">
        <v>114</v>
      </c>
      <c r="K18" s="14" t="str">
        <f>LEFT(C18,SEARCH(" ",C18)-1)</f>
        <v>Breon</v>
      </c>
      <c r="L18" s="14" t="str">
        <f>RIGHT(C18,LEN(C18)-LEN(K18)-1)</f>
        <v>Borders</v>
      </c>
      <c r="M18" s="14" t="str">
        <f>LEFT(TRIM(F18),1)</f>
        <v>6</v>
      </c>
      <c r="N18" s="14" t="str">
        <f>RIGHT(F18,LEN(F18)-FIND("-",F18))</f>
        <v>0</v>
      </c>
      <c r="O18" s="14">
        <f>M18*12+N18</f>
        <v>72</v>
      </c>
      <c r="P18" s="14" t="str">
        <f>VLOOKUP(D18,tblNum[],2,TRUE)</f>
        <v>20-29</v>
      </c>
    </row>
    <row r="19" spans="1:16">
      <c r="A19" s="14">
        <v>2022</v>
      </c>
      <c r="B19" t="s">
        <v>42</v>
      </c>
      <c r="C19" t="s">
        <v>115</v>
      </c>
      <c r="D19">
        <v>46</v>
      </c>
      <c r="E19" t="s">
        <v>116</v>
      </c>
      <c r="F19" t="s">
        <v>117</v>
      </c>
      <c r="G19">
        <v>232</v>
      </c>
      <c r="H19" t="s">
        <v>118</v>
      </c>
      <c r="I19" t="s">
        <v>96</v>
      </c>
      <c r="J19" t="s">
        <v>119</v>
      </c>
      <c r="K19" s="14" t="str">
        <f>LEFT(C19,SEARCH(" ",C19)-1)</f>
        <v>Aaron</v>
      </c>
      <c r="L19" s="14" t="str">
        <f>RIGHT(C19,LEN(C19)-LEN(K19)-1)</f>
        <v>Brewer</v>
      </c>
      <c r="M19" s="14" t="str">
        <f>LEFT(TRIM(F19),1)</f>
        <v>6</v>
      </c>
      <c r="N19" s="14" t="str">
        <f>RIGHT(F19,LEN(F19)-FIND("-",F19))</f>
        <v>5</v>
      </c>
      <c r="O19" s="14">
        <f>M19*12+N19</f>
        <v>77</v>
      </c>
      <c r="P19" s="14" t="str">
        <f>VLOOKUP(D19,tblNum[],2,TRUE)</f>
        <v>40-49</v>
      </c>
    </row>
    <row r="20" spans="1:16">
      <c r="A20" s="14">
        <v>2022</v>
      </c>
      <c r="B20" t="s">
        <v>42</v>
      </c>
      <c r="C20" t="s">
        <v>120</v>
      </c>
      <c r="D20">
        <v>37</v>
      </c>
      <c r="E20" t="s">
        <v>36</v>
      </c>
      <c r="F20" t="s">
        <v>111</v>
      </c>
      <c r="G20">
        <v>192</v>
      </c>
      <c r="H20" t="s">
        <v>74</v>
      </c>
      <c r="I20" t="s">
        <v>75</v>
      </c>
      <c r="J20" t="s">
        <v>121</v>
      </c>
      <c r="K20" s="14" t="str">
        <f>LEFT(C20,SEARCH(" ",C20)-1)</f>
        <v>Nate</v>
      </c>
      <c r="L20" s="14" t="str">
        <f>RIGHT(C20,LEN(C20)-LEN(K20)-1)</f>
        <v>Brooks</v>
      </c>
      <c r="M20" s="14" t="str">
        <f>LEFT(TRIM(F20),1)</f>
        <v>6</v>
      </c>
      <c r="N20" s="14" t="str">
        <f>RIGHT(F20,LEN(F20)-FIND("-",F20))</f>
        <v>0</v>
      </c>
      <c r="O20" s="14">
        <f>M20*12+N20</f>
        <v>72</v>
      </c>
      <c r="P20" s="14" t="str">
        <f>VLOOKUP(D20,tblNum[],2,TRUE)</f>
        <v>30-39</v>
      </c>
    </row>
    <row r="21" spans="1:16">
      <c r="A21" s="14">
        <v>2022</v>
      </c>
      <c r="B21" t="s">
        <v>34</v>
      </c>
      <c r="C21" t="s">
        <v>122</v>
      </c>
      <c r="D21">
        <v>36</v>
      </c>
      <c r="E21" t="s">
        <v>100</v>
      </c>
      <c r="F21" t="s">
        <v>123</v>
      </c>
      <c r="G21">
        <v>224</v>
      </c>
      <c r="H21" t="s">
        <v>59</v>
      </c>
      <c r="I21" t="s">
        <v>65</v>
      </c>
      <c r="J21" t="s">
        <v>124</v>
      </c>
      <c r="K21" s="14" t="str">
        <f>LEFT(C21,SEARCH(" ",C21)-1)</f>
        <v>Malcolm</v>
      </c>
      <c r="L21" s="14" t="str">
        <f>RIGHT(C21,LEN(C21)-LEN(K21)-1)</f>
        <v>Brown</v>
      </c>
      <c r="M21" s="14" t="str">
        <f>LEFT(TRIM(F21),1)</f>
        <v>5</v>
      </c>
      <c r="N21" s="14" t="str">
        <f>RIGHT(F21,LEN(F21)-FIND("-",F21))</f>
        <v>11</v>
      </c>
      <c r="O21" s="14">
        <f>M21*12+N21</f>
        <v>71</v>
      </c>
      <c r="P21" s="14" t="str">
        <f>VLOOKUP(D21,tblNum[],2,TRUE)</f>
        <v>30-39</v>
      </c>
    </row>
    <row r="22" spans="1:16">
      <c r="A22" s="14">
        <v>2022</v>
      </c>
      <c r="B22" t="s">
        <v>42</v>
      </c>
      <c r="C22" t="s">
        <v>125</v>
      </c>
      <c r="D22">
        <v>2</v>
      </c>
      <c r="E22" t="s">
        <v>69</v>
      </c>
      <c r="F22" t="s">
        <v>101</v>
      </c>
      <c r="G22">
        <v>170</v>
      </c>
      <c r="H22" t="s">
        <v>74</v>
      </c>
      <c r="I22" t="s">
        <v>47</v>
      </c>
      <c r="J22" t="s">
        <v>126</v>
      </c>
      <c r="K22" s="14" t="str">
        <f>LEFT(C22,SEARCH(" ",C22)-1)</f>
        <v>Marquise</v>
      </c>
      <c r="L22" s="14" t="str">
        <f>RIGHT(C22,LEN(C22)-LEN(K22)-1)</f>
        <v>Brown</v>
      </c>
      <c r="M22" s="14" t="str">
        <f>LEFT(TRIM(F22),1)</f>
        <v>5</v>
      </c>
      <c r="N22" s="14" t="str">
        <f>RIGHT(F22,LEN(F22)-FIND("-",F22))</f>
        <v>9</v>
      </c>
      <c r="O22" s="14">
        <f>M22*12+N22</f>
        <v>69</v>
      </c>
      <c r="P22" s="14" t="str">
        <f>VLOOKUP(D22,tblNum[],2,TRUE)</f>
        <v>0-9</v>
      </c>
    </row>
    <row r="23" spans="1:16">
      <c r="A23" s="14">
        <v>2022</v>
      </c>
      <c r="B23" t="s">
        <v>34</v>
      </c>
      <c r="C23" t="s">
        <v>127</v>
      </c>
      <c r="D23">
        <v>1</v>
      </c>
      <c r="E23" t="s">
        <v>69</v>
      </c>
      <c r="F23" t="s">
        <v>58</v>
      </c>
      <c r="G23">
        <v>204</v>
      </c>
      <c r="H23" t="s">
        <v>46</v>
      </c>
      <c r="I23" t="s">
        <v>91</v>
      </c>
      <c r="J23" t="s">
        <v>128</v>
      </c>
      <c r="K23" s="14" t="str">
        <f>LEFT(C23,SEARCH(" ",C23)-1)</f>
        <v>Marquez</v>
      </c>
      <c r="L23" s="14" t="str">
        <f>RIGHT(C23,LEN(C23)-LEN(K23)-1)</f>
        <v>Callaway</v>
      </c>
      <c r="M23" s="14" t="str">
        <f>LEFT(TRIM(F23),1)</f>
        <v>6</v>
      </c>
      <c r="N23" s="14" t="str">
        <f>RIGHT(F23,LEN(F23)-FIND("-",F23))</f>
        <v>2</v>
      </c>
      <c r="O23" s="14">
        <f>M23*12+N23</f>
        <v>74</v>
      </c>
      <c r="P23" s="14" t="str">
        <f>VLOOKUP(D23,tblNum[],2,TRUE)</f>
        <v>0-9</v>
      </c>
    </row>
    <row r="24" spans="1:16">
      <c r="A24" s="14">
        <v>2022</v>
      </c>
      <c r="B24" t="s">
        <v>34</v>
      </c>
      <c r="C24" t="s">
        <v>129</v>
      </c>
      <c r="D24">
        <v>54</v>
      </c>
      <c r="E24" t="s">
        <v>44</v>
      </c>
      <c r="F24" t="s">
        <v>117</v>
      </c>
      <c r="G24">
        <v>270</v>
      </c>
      <c r="H24" t="s">
        <v>108</v>
      </c>
      <c r="I24" t="s">
        <v>81</v>
      </c>
      <c r="J24" t="s">
        <v>130</v>
      </c>
      <c r="K24" s="14" t="str">
        <f>LEFT(C24,SEARCH(" ",C24)-1)</f>
        <v>Taco</v>
      </c>
      <c r="L24" s="14" t="str">
        <f>RIGHT(C24,LEN(C24)-LEN(K24)-1)</f>
        <v>Charlton</v>
      </c>
      <c r="M24" s="14" t="str">
        <f>LEFT(TRIM(F24),1)</f>
        <v>6</v>
      </c>
      <c r="N24" s="14" t="str">
        <f>RIGHT(F24,LEN(F24)-FIND("-",F24))</f>
        <v>5</v>
      </c>
      <c r="O24" s="14">
        <f>M24*12+N24</f>
        <v>77</v>
      </c>
      <c r="P24" s="14" t="str">
        <f>VLOOKUP(D24,tblNum[],2,TRUE)</f>
        <v>50-59</v>
      </c>
    </row>
    <row r="25" spans="1:16">
      <c r="A25" s="14">
        <v>2022</v>
      </c>
      <c r="B25" t="s">
        <v>42</v>
      </c>
      <c r="C25" t="s">
        <v>131</v>
      </c>
      <c r="D25">
        <v>25</v>
      </c>
      <c r="E25" t="s">
        <v>132</v>
      </c>
      <c r="F25" t="s">
        <v>45</v>
      </c>
      <c r="G25">
        <v>260</v>
      </c>
      <c r="H25" t="s">
        <v>38</v>
      </c>
      <c r="I25" t="s">
        <v>39</v>
      </c>
      <c r="J25" t="s">
        <v>133</v>
      </c>
      <c r="K25" s="14" t="str">
        <f>LEFT(C25,SEARCH(" ",C25)-1)</f>
        <v>Zaven</v>
      </c>
      <c r="L25" s="14" t="str">
        <f>RIGHT(C25,LEN(C25)-LEN(K25)-1)</f>
        <v>Collins</v>
      </c>
      <c r="M25" s="14" t="str">
        <f>LEFT(TRIM(F25),1)</f>
        <v>6</v>
      </c>
      <c r="N25" s="14" t="str">
        <f>RIGHT(F25,LEN(F25)-FIND("-",F25))</f>
        <v>4</v>
      </c>
      <c r="O25" s="14">
        <f>M25*12+N25</f>
        <v>76</v>
      </c>
      <c r="P25" s="14" t="str">
        <f>VLOOKUP(D25,tblNum[],2,TRUE)</f>
        <v>20-29</v>
      </c>
    </row>
    <row r="26" spans="1:16">
      <c r="A26" s="14">
        <v>2022</v>
      </c>
      <c r="B26" t="s">
        <v>42</v>
      </c>
      <c r="C26" t="s">
        <v>134</v>
      </c>
      <c r="D26">
        <v>6</v>
      </c>
      <c r="E26" t="s">
        <v>100</v>
      </c>
      <c r="F26" t="s">
        <v>37</v>
      </c>
      <c r="G26">
        <v>233</v>
      </c>
      <c r="H26" t="s">
        <v>108</v>
      </c>
      <c r="I26" t="s">
        <v>81</v>
      </c>
      <c r="J26" t="s">
        <v>135</v>
      </c>
      <c r="K26" s="14" t="str">
        <f>LEFT(C26,SEARCH(" ",C26)-1)</f>
        <v>James</v>
      </c>
      <c r="L26" s="14" t="str">
        <f>RIGHT(C26,LEN(C26)-LEN(K26)-1)</f>
        <v>Conner</v>
      </c>
      <c r="M26" s="14" t="str">
        <f>LEFT(TRIM(F26),1)</f>
        <v>6</v>
      </c>
      <c r="N26" s="14" t="str">
        <f>RIGHT(F26,LEN(F26)-FIND("-",F26))</f>
        <v>1</v>
      </c>
      <c r="O26" s="14">
        <f>M26*12+N26</f>
        <v>73</v>
      </c>
      <c r="P26" s="14" t="str">
        <f>VLOOKUP(D26,tblNum[],2,TRUE)</f>
        <v>0-9</v>
      </c>
    </row>
    <row r="27" spans="1:16">
      <c r="A27" s="14">
        <v>2022</v>
      </c>
      <c r="B27" t="s">
        <v>42</v>
      </c>
      <c r="C27" t="s">
        <v>136</v>
      </c>
      <c r="D27">
        <v>15</v>
      </c>
      <c r="E27" t="s">
        <v>137</v>
      </c>
      <c r="F27" t="s">
        <v>51</v>
      </c>
      <c r="G27">
        <v>202</v>
      </c>
      <c r="H27" t="s">
        <v>74</v>
      </c>
      <c r="I27" t="s">
        <v>75</v>
      </c>
      <c r="J27" t="s">
        <v>105</v>
      </c>
      <c r="K27" s="14" t="str">
        <f>LEFT(C27,SEARCH(" ",C27)-1)</f>
        <v>Nolan</v>
      </c>
      <c r="L27" s="14" t="str">
        <f>RIGHT(C27,LEN(C27)-LEN(K27)-1)</f>
        <v>Cooney</v>
      </c>
      <c r="M27" s="14" t="str">
        <f>LEFT(TRIM(F27),1)</f>
        <v>6</v>
      </c>
      <c r="N27" s="14" t="str">
        <f>RIGHT(F27,LEN(F27)-FIND("-",F27))</f>
        <v>3</v>
      </c>
      <c r="O27" s="14">
        <f>M27*12+N27</f>
        <v>75</v>
      </c>
      <c r="P27" s="14" t="str">
        <f>VLOOKUP(D27,tblNum[],2,TRUE)</f>
        <v>10-19</v>
      </c>
    </row>
    <row r="28" spans="1:16">
      <c r="A28" s="14">
        <v>2022</v>
      </c>
      <c r="B28" t="s">
        <v>42</v>
      </c>
      <c r="C28" t="s">
        <v>138</v>
      </c>
      <c r="D28">
        <v>73</v>
      </c>
      <c r="E28" t="s">
        <v>94</v>
      </c>
      <c r="F28" t="s">
        <v>117</v>
      </c>
      <c r="G28">
        <v>320</v>
      </c>
      <c r="H28" t="s">
        <v>108</v>
      </c>
      <c r="I28" t="s">
        <v>60</v>
      </c>
      <c r="J28" t="s">
        <v>139</v>
      </c>
      <c r="K28" s="14" t="str">
        <f>LEFT(C28,SEARCH(" ",C28)-1)</f>
        <v>Rashaad</v>
      </c>
      <c r="L28" s="14" t="str">
        <f>RIGHT(C28,LEN(C28)-LEN(K28)-1)</f>
        <v>Coward</v>
      </c>
      <c r="M28" s="14" t="str">
        <f>LEFT(TRIM(F28),1)</f>
        <v>6</v>
      </c>
      <c r="N28" s="14" t="str">
        <f>RIGHT(F28,LEN(F28)-FIND("-",F28))</f>
        <v>5</v>
      </c>
      <c r="O28" s="14">
        <f>M28*12+N28</f>
        <v>77</v>
      </c>
      <c r="P28" s="14" t="str">
        <f>VLOOKUP(D28,tblNum[],2,TRUE)</f>
        <v>70-79</v>
      </c>
    </row>
    <row r="29" spans="1:16">
      <c r="A29" s="14">
        <v>2022</v>
      </c>
      <c r="B29" t="s">
        <v>42</v>
      </c>
      <c r="C29" t="s">
        <v>140</v>
      </c>
      <c r="D29">
        <v>48</v>
      </c>
      <c r="E29" t="s">
        <v>79</v>
      </c>
      <c r="F29" t="s">
        <v>123</v>
      </c>
      <c r="G29">
        <v>201</v>
      </c>
      <c r="H29" t="s">
        <v>38</v>
      </c>
      <c r="I29" t="s">
        <v>53</v>
      </c>
      <c r="J29" t="s">
        <v>141</v>
      </c>
      <c r="K29" s="14" t="str">
        <f>LEFT(C29,SEARCH(" ",C29)-1)</f>
        <v>Tae</v>
      </c>
      <c r="L29" s="14" t="str">
        <f>RIGHT(C29,LEN(C29)-LEN(K29)-1)</f>
        <v>Daley</v>
      </c>
      <c r="M29" s="14" t="str">
        <f>LEFT(TRIM(F29),1)</f>
        <v>5</v>
      </c>
      <c r="N29" s="14" t="str">
        <f>RIGHT(F29,LEN(F29)-FIND("-",F29))</f>
        <v>11</v>
      </c>
      <c r="O29" s="14">
        <f>M29*12+N29</f>
        <v>71</v>
      </c>
      <c r="P29" s="14" t="str">
        <f>VLOOKUP(D29,tblNum[],2,TRUE)</f>
        <v>40-49</v>
      </c>
    </row>
    <row r="30" spans="1:16">
      <c r="A30" s="14">
        <v>2022</v>
      </c>
      <c r="B30" t="s">
        <v>34</v>
      </c>
      <c r="C30" t="s">
        <v>142</v>
      </c>
      <c r="D30">
        <v>14</v>
      </c>
      <c r="E30" t="s">
        <v>110</v>
      </c>
      <c r="F30" t="s">
        <v>58</v>
      </c>
      <c r="G30">
        <v>220</v>
      </c>
      <c r="H30" t="s">
        <v>143</v>
      </c>
      <c r="I30" t="s">
        <v>144</v>
      </c>
      <c r="J30" t="s">
        <v>145</v>
      </c>
      <c r="K30" s="14" t="str">
        <f>LEFT(C30,SEARCH(" ",C30)-1)</f>
        <v>Andy</v>
      </c>
      <c r="L30" s="14" t="str">
        <f>RIGHT(C30,LEN(C30)-LEN(K30)-1)</f>
        <v>Dalton</v>
      </c>
      <c r="M30" s="14" t="str">
        <f>LEFT(TRIM(F30),1)</f>
        <v>6</v>
      </c>
      <c r="N30" s="14" t="str">
        <f>RIGHT(F30,LEN(F30)-FIND("-",F30))</f>
        <v>2</v>
      </c>
      <c r="O30" s="14">
        <f>M30*12+N30</f>
        <v>74</v>
      </c>
      <c r="P30" s="14" t="str">
        <f>VLOOKUP(D30,tblNum[],2,TRUE)</f>
        <v>10-19</v>
      </c>
    </row>
    <row r="31" spans="1:16">
      <c r="A31" s="14">
        <v>2022</v>
      </c>
      <c r="B31" t="s">
        <v>34</v>
      </c>
      <c r="C31" t="s">
        <v>146</v>
      </c>
      <c r="D31">
        <v>56</v>
      </c>
      <c r="E31" t="s">
        <v>90</v>
      </c>
      <c r="F31" t="s">
        <v>58</v>
      </c>
      <c r="G31">
        <v>248</v>
      </c>
      <c r="H31" t="s">
        <v>95</v>
      </c>
      <c r="I31" t="s">
        <v>96</v>
      </c>
      <c r="J31" t="s">
        <v>147</v>
      </c>
      <c r="K31" s="14" t="str">
        <f>LEFT(C31,SEARCH(" ",C31)-1)</f>
        <v>Demario</v>
      </c>
      <c r="L31" s="14" t="str">
        <f>RIGHT(C31,LEN(C31)-LEN(K31)-1)</f>
        <v>Davis</v>
      </c>
      <c r="M31" s="14" t="str">
        <f>LEFT(TRIM(F31),1)</f>
        <v>6</v>
      </c>
      <c r="N31" s="14" t="str">
        <f>RIGHT(F31,LEN(F31)-FIND("-",F31))</f>
        <v>2</v>
      </c>
      <c r="O31" s="14">
        <f>M31*12+N31</f>
        <v>74</v>
      </c>
      <c r="P31" s="14" t="str">
        <f>VLOOKUP(D31,tblNum[],2,TRUE)</f>
        <v>50-59</v>
      </c>
    </row>
    <row r="32" spans="1:16">
      <c r="A32" s="14">
        <v>2022</v>
      </c>
      <c r="B32" t="s">
        <v>42</v>
      </c>
      <c r="C32" t="s">
        <v>148</v>
      </c>
      <c r="D32">
        <v>52</v>
      </c>
      <c r="E32" t="s">
        <v>50</v>
      </c>
      <c r="F32" t="s">
        <v>58</v>
      </c>
      <c r="G32">
        <v>265</v>
      </c>
      <c r="H32" t="s">
        <v>149</v>
      </c>
      <c r="I32" t="s">
        <v>39</v>
      </c>
      <c r="J32" t="s">
        <v>114</v>
      </c>
      <c r="K32" s="14" t="str">
        <f>LEFT(C32,SEARCH(" ",C32)-1)</f>
        <v>Victor</v>
      </c>
      <c r="L32" s="14" t="str">
        <f>RIGHT(C32,LEN(C32)-LEN(K32)-1)</f>
        <v>Dimukeje</v>
      </c>
      <c r="M32" s="14" t="str">
        <f>LEFT(TRIM(F32),1)</f>
        <v>6</v>
      </c>
      <c r="N32" s="14" t="str">
        <f>RIGHT(F32,LEN(F32)-FIND("-",F32))</f>
        <v>2</v>
      </c>
      <c r="O32" s="14">
        <f>M32*12+N32</f>
        <v>74</v>
      </c>
      <c r="P32" s="14" t="str">
        <f>VLOOKUP(D32,tblNum[],2,TRUE)</f>
        <v>50-59</v>
      </c>
    </row>
    <row r="33" spans="1:16">
      <c r="A33" s="14">
        <v>2022</v>
      </c>
      <c r="B33" t="s">
        <v>34</v>
      </c>
      <c r="C33" t="s">
        <v>150</v>
      </c>
      <c r="D33">
        <v>84</v>
      </c>
      <c r="E33" t="s">
        <v>69</v>
      </c>
      <c r="F33" t="s">
        <v>45</v>
      </c>
      <c r="G33">
        <v>200</v>
      </c>
      <c r="H33" t="s">
        <v>38</v>
      </c>
      <c r="I33" t="s">
        <v>53</v>
      </c>
      <c r="J33" t="s">
        <v>151</v>
      </c>
      <c r="K33" s="14" t="str">
        <f>LEFT(C33,SEARCH(" ",C33)-1)</f>
        <v>Dai'Jean</v>
      </c>
      <c r="L33" s="14" t="str">
        <f>RIGHT(C33,LEN(C33)-LEN(K33)-1)</f>
        <v>Dixon</v>
      </c>
      <c r="M33" s="14" t="str">
        <f>LEFT(TRIM(F33),1)</f>
        <v>6</v>
      </c>
      <c r="N33" s="14" t="str">
        <f>RIGHT(F33,LEN(F33)-FIND("-",F33))</f>
        <v>4</v>
      </c>
      <c r="O33" s="14">
        <f>M33*12+N33</f>
        <v>76</v>
      </c>
      <c r="P33" s="14" t="str">
        <f>VLOOKUP(D33,tblNum[],2,TRUE)</f>
        <v>80-89</v>
      </c>
    </row>
    <row r="34" spans="1:16">
      <c r="A34" s="14">
        <v>2022</v>
      </c>
      <c r="B34" t="s">
        <v>42</v>
      </c>
      <c r="C34" t="s">
        <v>152</v>
      </c>
      <c r="D34">
        <v>91</v>
      </c>
      <c r="E34" t="s">
        <v>44</v>
      </c>
      <c r="F34" t="s">
        <v>51</v>
      </c>
      <c r="G34">
        <v>295</v>
      </c>
      <c r="H34" t="s">
        <v>80</v>
      </c>
      <c r="I34" t="s">
        <v>91</v>
      </c>
      <c r="J34" t="s">
        <v>153</v>
      </c>
      <c r="K34" s="14" t="str">
        <f>LEFT(C34,SEARCH(" ",C34)-1)</f>
        <v>Michael</v>
      </c>
      <c r="L34" s="14" t="str">
        <f>RIGHT(C34,LEN(C34)-LEN(K34)-1)</f>
        <v>Dogbe</v>
      </c>
      <c r="M34" s="14" t="str">
        <f>LEFT(TRIM(F34),1)</f>
        <v>6</v>
      </c>
      <c r="N34" s="14" t="str">
        <f>RIGHT(F34,LEN(F34)-FIND("-",F34))</f>
        <v>3</v>
      </c>
      <c r="O34" s="14">
        <f>M34*12+N34</f>
        <v>75</v>
      </c>
      <c r="P34" s="14" t="str">
        <f>VLOOKUP(D34,tblNum[],2,TRUE)</f>
        <v>90-99</v>
      </c>
    </row>
    <row r="35" spans="1:16">
      <c r="A35" s="14">
        <v>2022</v>
      </c>
      <c r="B35" t="s">
        <v>42</v>
      </c>
      <c r="C35" t="s">
        <v>154</v>
      </c>
      <c r="D35">
        <v>83</v>
      </c>
      <c r="E35" t="s">
        <v>69</v>
      </c>
      <c r="F35" t="s">
        <v>155</v>
      </c>
      <c r="G35">
        <v>175</v>
      </c>
      <c r="H35" t="s">
        <v>46</v>
      </c>
      <c r="I35" t="s">
        <v>39</v>
      </c>
      <c r="J35" t="s">
        <v>156</v>
      </c>
      <c r="K35" s="14" t="str">
        <f>LEFT(C35,SEARCH(" ",C35)-1)</f>
        <v>Greg</v>
      </c>
      <c r="L35" s="14" t="str">
        <f>RIGHT(C35,LEN(C35)-LEN(K35)-1)</f>
        <v>Dortch</v>
      </c>
      <c r="M35" s="14" t="str">
        <f>LEFT(TRIM(F35),1)</f>
        <v>5</v>
      </c>
      <c r="N35" s="14" t="str">
        <f>RIGHT(F35,LEN(F35)-FIND("-",F35))</f>
        <v>7</v>
      </c>
      <c r="O35" s="14">
        <f>M35*12+N35</f>
        <v>67</v>
      </c>
      <c r="P35" s="14" t="str">
        <f>VLOOKUP(D35,tblNum[],2,TRUE)</f>
        <v>80-89</v>
      </c>
    </row>
    <row r="36" spans="1:16">
      <c r="A36" s="14">
        <v>2022</v>
      </c>
      <c r="B36" t="s">
        <v>34</v>
      </c>
      <c r="C36" t="s">
        <v>157</v>
      </c>
      <c r="D36">
        <v>50</v>
      </c>
      <c r="E36" t="s">
        <v>90</v>
      </c>
      <c r="F36" t="s">
        <v>37</v>
      </c>
      <c r="G36">
        <v>225</v>
      </c>
      <c r="H36" t="s">
        <v>74</v>
      </c>
      <c r="I36" t="s">
        <v>39</v>
      </c>
      <c r="J36" t="s">
        <v>158</v>
      </c>
      <c r="K36" s="14" t="str">
        <f>LEFT(C36,SEARCH(" ",C36)-1)</f>
        <v>Andrew</v>
      </c>
      <c r="L36" s="14" t="str">
        <f>RIGHT(C36,LEN(C36)-LEN(K36)-1)</f>
        <v>Dowell</v>
      </c>
      <c r="M36" s="14" t="str">
        <f>LEFT(TRIM(F36),1)</f>
        <v>6</v>
      </c>
      <c r="N36" s="14" t="str">
        <f>RIGHT(F36,LEN(F36)-FIND("-",F36))</f>
        <v>1</v>
      </c>
      <c r="O36" s="14">
        <f>M36*12+N36</f>
        <v>73</v>
      </c>
      <c r="P36" s="14" t="str">
        <f>VLOOKUP(D36,tblNum[],2,TRUE)</f>
        <v>50-59</v>
      </c>
    </row>
    <row r="37" spans="1:16">
      <c r="A37" s="14">
        <v>2022</v>
      </c>
      <c r="B37" t="s">
        <v>34</v>
      </c>
      <c r="C37" t="s">
        <v>159</v>
      </c>
      <c r="D37">
        <v>79</v>
      </c>
      <c r="E37" t="s">
        <v>94</v>
      </c>
      <c r="F37" t="s">
        <v>160</v>
      </c>
      <c r="G37">
        <v>350</v>
      </c>
      <c r="H37" t="s">
        <v>38</v>
      </c>
      <c r="I37" t="s">
        <v>53</v>
      </c>
      <c r="J37" t="s">
        <v>161</v>
      </c>
      <c r="K37" s="14" t="str">
        <f>LEFT(C37,SEARCH(" ",C37)-1)</f>
        <v>Sage</v>
      </c>
      <c r="L37" s="14" t="str">
        <f>RIGHT(C37,LEN(C37)-LEN(K37)-1)</f>
        <v>Doxtater</v>
      </c>
      <c r="M37" s="14" t="str">
        <f>LEFT(TRIM(F37),1)</f>
        <v>6</v>
      </c>
      <c r="N37" s="14" t="str">
        <f>RIGHT(F37,LEN(F37)-FIND("-",F37))</f>
        <v>7</v>
      </c>
      <c r="O37" s="14">
        <f>M37*12+N37</f>
        <v>79</v>
      </c>
      <c r="P37" s="14" t="str">
        <f>VLOOKUP(D37,tblNum[],2,TRUE)</f>
        <v>70-79</v>
      </c>
    </row>
    <row r="38" spans="1:16">
      <c r="A38" s="14">
        <v>2022</v>
      </c>
      <c r="B38" t="s">
        <v>34</v>
      </c>
      <c r="C38" t="s">
        <v>162</v>
      </c>
      <c r="D38">
        <v>55</v>
      </c>
      <c r="E38" t="s">
        <v>90</v>
      </c>
      <c r="F38" t="s">
        <v>51</v>
      </c>
      <c r="G38">
        <v>238</v>
      </c>
      <c r="H38" t="s">
        <v>108</v>
      </c>
      <c r="I38" t="s">
        <v>47</v>
      </c>
      <c r="J38" t="s">
        <v>163</v>
      </c>
      <c r="K38" s="14" t="str">
        <f>LEFT(C38,SEARCH(" ",C38)-1)</f>
        <v>Kaden</v>
      </c>
      <c r="L38" s="14" t="str">
        <f>RIGHT(C38,LEN(C38)-LEN(K38)-1)</f>
        <v>Elliss</v>
      </c>
      <c r="M38" s="14" t="str">
        <f>LEFT(TRIM(F38),1)</f>
        <v>6</v>
      </c>
      <c r="N38" s="14" t="str">
        <f>RIGHT(F38,LEN(F38)-FIND("-",F38))</f>
        <v>3</v>
      </c>
      <c r="O38" s="14">
        <f>M38*12+N38</f>
        <v>75</v>
      </c>
      <c r="P38" s="14" t="str">
        <f>VLOOKUP(D38,tblNum[],2,TRUE)</f>
        <v>50-59</v>
      </c>
    </row>
    <row r="39" spans="1:16">
      <c r="A39" s="14">
        <v>2022</v>
      </c>
      <c r="B39" t="s">
        <v>42</v>
      </c>
      <c r="C39" t="s">
        <v>164</v>
      </c>
      <c r="D39">
        <v>86</v>
      </c>
      <c r="E39" t="s">
        <v>57</v>
      </c>
      <c r="F39" t="s">
        <v>117</v>
      </c>
      <c r="G39">
        <v>250</v>
      </c>
      <c r="H39" t="s">
        <v>64</v>
      </c>
      <c r="I39" t="s">
        <v>165</v>
      </c>
      <c r="J39" t="s">
        <v>40</v>
      </c>
      <c r="K39" s="14" t="str">
        <f>LEFT(C39,SEARCH(" ",C39)-1)</f>
        <v>Zach</v>
      </c>
      <c r="L39" s="14" t="str">
        <f>RIGHT(C39,LEN(C39)-LEN(K39)-1)</f>
        <v>Ertz</v>
      </c>
      <c r="M39" s="14" t="str">
        <f>LEFT(TRIM(F39),1)</f>
        <v>6</v>
      </c>
      <c r="N39" s="14" t="str">
        <f>RIGHT(F39,LEN(F39)-FIND("-",F39))</f>
        <v>5</v>
      </c>
      <c r="O39" s="14">
        <f>M39*12+N39</f>
        <v>77</v>
      </c>
      <c r="P39" s="14" t="str">
        <f>VLOOKUP(D39,tblNum[],2,TRUE)</f>
        <v>80-89</v>
      </c>
    </row>
    <row r="40" spans="1:16">
      <c r="A40" s="14">
        <v>2022</v>
      </c>
      <c r="B40" t="s">
        <v>34</v>
      </c>
      <c r="C40" t="s">
        <v>166</v>
      </c>
      <c r="D40">
        <v>30</v>
      </c>
      <c r="E40" t="s">
        <v>79</v>
      </c>
      <c r="F40" t="s">
        <v>111</v>
      </c>
      <c r="G40">
        <v>199</v>
      </c>
      <c r="H40" t="s">
        <v>80</v>
      </c>
      <c r="I40" t="s">
        <v>47</v>
      </c>
      <c r="J40" t="s">
        <v>167</v>
      </c>
      <c r="K40" s="14" t="str">
        <f>LEFT(C40,SEARCH(" ",C40)-1)</f>
        <v>Justin</v>
      </c>
      <c r="L40" s="14" t="str">
        <f>RIGHT(C40,LEN(C40)-LEN(K40)-1)</f>
        <v>Evans</v>
      </c>
      <c r="M40" s="14" t="str">
        <f>LEFT(TRIM(F40),1)</f>
        <v>6</v>
      </c>
      <c r="N40" s="14" t="str">
        <f>RIGHT(F40,LEN(F40)-FIND("-",F40))</f>
        <v>0</v>
      </c>
      <c r="O40" s="14">
        <f>M40*12+N40</f>
        <v>72</v>
      </c>
      <c r="P40" s="14" t="str">
        <f>VLOOKUP(D40,tblNum[],2,TRUE)</f>
        <v>30-39</v>
      </c>
    </row>
    <row r="41" spans="1:16">
      <c r="A41" s="14">
        <v>2022</v>
      </c>
      <c r="B41" t="s">
        <v>34</v>
      </c>
      <c r="C41" t="s">
        <v>168</v>
      </c>
      <c r="D41">
        <v>39</v>
      </c>
      <c r="E41" t="s">
        <v>169</v>
      </c>
      <c r="F41" t="s">
        <v>111</v>
      </c>
      <c r="G41">
        <v>200</v>
      </c>
      <c r="H41" t="s">
        <v>46</v>
      </c>
      <c r="I41" t="s">
        <v>53</v>
      </c>
      <c r="J41" t="s">
        <v>170</v>
      </c>
      <c r="K41" s="14" t="str">
        <f>LEFT(C41,SEARCH(" ",C41)-1)</f>
        <v>DaMarcus</v>
      </c>
      <c r="L41" s="14" t="str">
        <f>RIGHT(C41,LEN(C41)-LEN(K41)-1)</f>
        <v>Fields</v>
      </c>
      <c r="M41" s="14" t="str">
        <f>LEFT(TRIM(F41),1)</f>
        <v>6</v>
      </c>
      <c r="N41" s="14" t="str">
        <f>RIGHT(F41,LEN(F41)-FIND("-",F41))</f>
        <v>0</v>
      </c>
      <c r="O41" s="14">
        <f>M41*12+N41</f>
        <v>72</v>
      </c>
      <c r="P41" s="14" t="str">
        <f>VLOOKUP(D41,tblNum[],2,TRUE)</f>
        <v>30-39</v>
      </c>
    </row>
    <row r="42" spans="1:16">
      <c r="A42" s="14">
        <v>2022</v>
      </c>
      <c r="B42" t="s">
        <v>42</v>
      </c>
      <c r="C42" t="s">
        <v>171</v>
      </c>
      <c r="D42">
        <v>95</v>
      </c>
      <c r="E42" t="s">
        <v>104</v>
      </c>
      <c r="F42" t="s">
        <v>117</v>
      </c>
      <c r="G42">
        <v>330</v>
      </c>
      <c r="H42" t="s">
        <v>38</v>
      </c>
      <c r="I42" t="s">
        <v>91</v>
      </c>
      <c r="J42" t="s">
        <v>172</v>
      </c>
      <c r="K42" s="14" t="str">
        <f>LEFT(C42,SEARCH(" ",C42)-1)</f>
        <v>Leki</v>
      </c>
      <c r="L42" s="14" t="str">
        <f>RIGHT(C42,LEN(C42)-LEN(K42)-1)</f>
        <v>Fotu</v>
      </c>
      <c r="M42" s="14" t="str">
        <f>LEFT(TRIM(F42),1)</f>
        <v>6</v>
      </c>
      <c r="N42" s="14" t="str">
        <f>RIGHT(F42,LEN(F42)-FIND("-",F42))</f>
        <v>5</v>
      </c>
      <c r="O42" s="14">
        <f>M42*12+N42</f>
        <v>77</v>
      </c>
      <c r="P42" s="14" t="str">
        <f>VLOOKUP(D42,tblNum[],2,TRUE)</f>
        <v>90-99</v>
      </c>
    </row>
    <row r="43" spans="1:16">
      <c r="A43" s="14">
        <v>2022</v>
      </c>
      <c r="B43" t="s">
        <v>42</v>
      </c>
      <c r="C43" t="s">
        <v>173</v>
      </c>
      <c r="D43">
        <v>45</v>
      </c>
      <c r="E43" t="s">
        <v>50</v>
      </c>
      <c r="F43" t="s">
        <v>111</v>
      </c>
      <c r="G43">
        <v>232</v>
      </c>
      <c r="H43" t="s">
        <v>174</v>
      </c>
      <c r="I43" t="s">
        <v>60</v>
      </c>
      <c r="J43" t="s">
        <v>175</v>
      </c>
      <c r="K43" s="14" t="str">
        <f>LEFT(C43,SEARCH(" ",C43)-1)</f>
        <v>Dennis</v>
      </c>
      <c r="L43" s="14" t="str">
        <f>RIGHT(C43,LEN(C43)-LEN(K43)-1)</f>
        <v>Gardeck</v>
      </c>
      <c r="M43" s="14" t="str">
        <f>LEFT(TRIM(F43),1)</f>
        <v>6</v>
      </c>
      <c r="N43" s="14" t="str">
        <f>RIGHT(F43,LEN(F43)-FIND("-",F43))</f>
        <v>0</v>
      </c>
      <c r="O43" s="14">
        <f>M43*12+N43</f>
        <v>72</v>
      </c>
      <c r="P43" s="14" t="str">
        <f>VLOOKUP(D43,tblNum[],2,TRUE)</f>
        <v>40-49</v>
      </c>
    </row>
    <row r="44" spans="1:16">
      <c r="A44" s="14">
        <v>2022</v>
      </c>
      <c r="B44" t="s">
        <v>34</v>
      </c>
      <c r="C44" t="s">
        <v>176</v>
      </c>
      <c r="D44">
        <v>22</v>
      </c>
      <c r="E44" t="s">
        <v>169</v>
      </c>
      <c r="F44" t="s">
        <v>123</v>
      </c>
      <c r="G44">
        <v>210</v>
      </c>
      <c r="H44" t="s">
        <v>46</v>
      </c>
      <c r="I44" t="s">
        <v>47</v>
      </c>
      <c r="J44" t="s">
        <v>177</v>
      </c>
      <c r="K44" s="14" t="str">
        <f>LEFT(C44,SEARCH(" ",C44)-1)</f>
        <v>C.J.</v>
      </c>
      <c r="L44" s="14" t="str">
        <f>RIGHT(C44,LEN(C44)-LEN(K44)-1)</f>
        <v>Gardner-Johnson</v>
      </c>
      <c r="M44" s="14" t="str">
        <f>LEFT(TRIM(F44),1)</f>
        <v>5</v>
      </c>
      <c r="N44" s="14" t="str">
        <f>RIGHT(F44,LEN(F44)-FIND("-",F44))</f>
        <v>11</v>
      </c>
      <c r="O44" s="14">
        <f>M44*12+N44</f>
        <v>71</v>
      </c>
      <c r="P44" s="14" t="str">
        <f>VLOOKUP(D44,tblNum[],2,TRUE)</f>
        <v>20-29</v>
      </c>
    </row>
    <row r="45" spans="1:16">
      <c r="A45" s="14">
        <v>2022</v>
      </c>
      <c r="B45" t="s">
        <v>34</v>
      </c>
      <c r="C45" t="s">
        <v>178</v>
      </c>
      <c r="D45">
        <v>4</v>
      </c>
      <c r="E45" t="s">
        <v>137</v>
      </c>
      <c r="F45" t="s">
        <v>58</v>
      </c>
      <c r="G45">
        <v>196</v>
      </c>
      <c r="H45" t="s">
        <v>46</v>
      </c>
      <c r="I45" t="s">
        <v>91</v>
      </c>
      <c r="J45" t="s">
        <v>179</v>
      </c>
      <c r="K45" s="14" t="str">
        <f>LEFT(C45,SEARCH(" ",C45)-1)</f>
        <v>Blake</v>
      </c>
      <c r="L45" s="14" t="str">
        <f>RIGHT(C45,LEN(C45)-LEN(K45)-1)</f>
        <v>Gillikin</v>
      </c>
      <c r="M45" s="14" t="str">
        <f>LEFT(TRIM(F45),1)</f>
        <v>6</v>
      </c>
      <c r="N45" s="14" t="str">
        <f>RIGHT(F45,LEN(F45)-FIND("-",F45))</f>
        <v>2</v>
      </c>
      <c r="O45" s="14">
        <f>M45*12+N45</f>
        <v>74</v>
      </c>
      <c r="P45" s="14" t="str">
        <f>VLOOKUP(D45,tblNum[],2,TRUE)</f>
        <v>0-9</v>
      </c>
    </row>
    <row r="46" spans="1:16">
      <c r="A46" s="14">
        <v>2022</v>
      </c>
      <c r="B46" t="s">
        <v>42</v>
      </c>
      <c r="C46" t="s">
        <v>180</v>
      </c>
      <c r="D46">
        <v>44</v>
      </c>
      <c r="E46" t="s">
        <v>50</v>
      </c>
      <c r="F46" t="s">
        <v>51</v>
      </c>
      <c r="G46">
        <v>260</v>
      </c>
      <c r="H46" t="s">
        <v>64</v>
      </c>
      <c r="I46" t="s">
        <v>181</v>
      </c>
      <c r="J46" t="s">
        <v>182</v>
      </c>
      <c r="K46" s="14" t="str">
        <f>LEFT(C46,SEARCH(" ",C46)-1)</f>
        <v>Markus</v>
      </c>
      <c r="L46" s="14" t="str">
        <f>RIGHT(C46,LEN(C46)-LEN(K46)-1)</f>
        <v>Golden</v>
      </c>
      <c r="M46" s="14" t="str">
        <f>LEFT(TRIM(F46),1)</f>
        <v>6</v>
      </c>
      <c r="N46" s="14" t="str">
        <f>RIGHT(F46,LEN(F46)-FIND("-",F46))</f>
        <v>3</v>
      </c>
      <c r="O46" s="14">
        <f>M46*12+N46</f>
        <v>75</v>
      </c>
      <c r="P46" s="14" t="str">
        <f>VLOOKUP(D46,tblNum[],2,TRUE)</f>
        <v>40-49</v>
      </c>
    </row>
    <row r="47" spans="1:16">
      <c r="A47" s="14">
        <v>2022</v>
      </c>
      <c r="B47" t="s">
        <v>34</v>
      </c>
      <c r="C47" t="s">
        <v>183</v>
      </c>
      <c r="D47">
        <v>96</v>
      </c>
      <c r="E47" t="s">
        <v>44</v>
      </c>
      <c r="F47" t="s">
        <v>117</v>
      </c>
      <c r="G47">
        <v>261</v>
      </c>
      <c r="H47" t="s">
        <v>74</v>
      </c>
      <c r="I47" t="s">
        <v>47</v>
      </c>
      <c r="J47" t="s">
        <v>184</v>
      </c>
      <c r="K47" s="14" t="str">
        <f>LEFT(C47,SEARCH(" ",C47)-1)</f>
        <v>Carl</v>
      </c>
      <c r="L47" s="14" t="str">
        <f>RIGHT(C47,LEN(C47)-LEN(K47)-1)</f>
        <v>Granderson</v>
      </c>
      <c r="M47" s="14" t="str">
        <f>LEFT(TRIM(F47),1)</f>
        <v>6</v>
      </c>
      <c r="N47" s="14" t="str">
        <f>RIGHT(F47,LEN(F47)-FIND("-",F47))</f>
        <v>5</v>
      </c>
      <c r="O47" s="14">
        <f>M47*12+N47</f>
        <v>77</v>
      </c>
      <c r="P47" s="14" t="str">
        <f>VLOOKUP(D47,tblNum[],2,TRUE)</f>
        <v>90-99</v>
      </c>
    </row>
    <row r="48" spans="1:16">
      <c r="A48" s="14">
        <v>2022</v>
      </c>
      <c r="B48" t="s">
        <v>34</v>
      </c>
      <c r="C48" t="s">
        <v>185</v>
      </c>
      <c r="D48">
        <v>48</v>
      </c>
      <c r="E48" t="s">
        <v>169</v>
      </c>
      <c r="F48" t="s">
        <v>111</v>
      </c>
      <c r="G48">
        <v>202</v>
      </c>
      <c r="H48" t="s">
        <v>80</v>
      </c>
      <c r="I48" t="s">
        <v>60</v>
      </c>
      <c r="J48" t="s">
        <v>186</v>
      </c>
      <c r="K48" s="14" t="str">
        <f>LEFT(C48,SEARCH(" ",C48)-1)</f>
        <v>J.T.</v>
      </c>
      <c r="L48" s="14" t="str">
        <f>RIGHT(C48,LEN(C48)-LEN(K48)-1)</f>
        <v>Gray</v>
      </c>
      <c r="M48" s="14" t="str">
        <f>LEFT(TRIM(F48),1)</f>
        <v>6</v>
      </c>
      <c r="N48" s="14" t="str">
        <f>RIGHT(F48,LEN(F48)-FIND("-",F48))</f>
        <v>0</v>
      </c>
      <c r="O48" s="14">
        <f>M48*12+N48</f>
        <v>72</v>
      </c>
      <c r="P48" s="14" t="str">
        <f>VLOOKUP(D48,tblNum[],2,TRUE)</f>
        <v>40-49</v>
      </c>
    </row>
    <row r="49" spans="1:16">
      <c r="A49" s="14">
        <v>2022</v>
      </c>
      <c r="B49" t="s">
        <v>34</v>
      </c>
      <c r="C49" t="s">
        <v>187</v>
      </c>
      <c r="D49">
        <v>35</v>
      </c>
      <c r="E49" t="s">
        <v>169</v>
      </c>
      <c r="F49" t="s">
        <v>58</v>
      </c>
      <c r="G49">
        <v>192</v>
      </c>
      <c r="H49" t="s">
        <v>149</v>
      </c>
      <c r="I49" t="s">
        <v>53</v>
      </c>
      <c r="J49" t="s">
        <v>130</v>
      </c>
      <c r="K49" s="14" t="str">
        <f>LEFT(C49,SEARCH(" ",C49)-1)</f>
        <v>Vincent</v>
      </c>
      <c r="L49" s="14" t="str">
        <f>RIGHT(C49,LEN(C49)-LEN(K49)-1)</f>
        <v>Gray</v>
      </c>
      <c r="M49" s="14" t="str">
        <f>LEFT(TRIM(F49),1)</f>
        <v>6</v>
      </c>
      <c r="N49" s="14" t="str">
        <f>RIGHT(F49,LEN(F49)-FIND("-",F49))</f>
        <v>2</v>
      </c>
      <c r="O49" s="14">
        <f>M49*12+N49</f>
        <v>74</v>
      </c>
      <c r="P49" s="14" t="str">
        <f>VLOOKUP(D49,tblNum[],2,TRUE)</f>
        <v>30-39</v>
      </c>
    </row>
    <row r="50" spans="1:16">
      <c r="A50" s="14">
        <v>2022</v>
      </c>
      <c r="B50" t="s">
        <v>42</v>
      </c>
      <c r="C50" t="s">
        <v>188</v>
      </c>
      <c r="D50">
        <v>18</v>
      </c>
      <c r="E50" t="s">
        <v>69</v>
      </c>
      <c r="F50" t="s">
        <v>45</v>
      </c>
      <c r="G50">
        <v>207</v>
      </c>
      <c r="H50" t="s">
        <v>143</v>
      </c>
      <c r="I50" t="s">
        <v>144</v>
      </c>
      <c r="J50" t="s">
        <v>189</v>
      </c>
      <c r="K50" s="14" t="str">
        <f>LEFT(C50,SEARCH(" ",C50)-1)</f>
        <v>A.J.</v>
      </c>
      <c r="L50" s="14" t="str">
        <f>RIGHT(C50,LEN(C50)-LEN(K50)-1)</f>
        <v>Green</v>
      </c>
      <c r="M50" s="14" t="str">
        <f>LEFT(TRIM(F50),1)</f>
        <v>6</v>
      </c>
      <c r="N50" s="14" t="str">
        <f>RIGHT(F50,LEN(F50)-FIND("-",F50))</f>
        <v>4</v>
      </c>
      <c r="O50" s="14">
        <f>M50*12+N50</f>
        <v>76</v>
      </c>
      <c r="P50" s="14" t="str">
        <f>VLOOKUP(D50,tblNum[],2,TRUE)</f>
        <v>10-19</v>
      </c>
    </row>
    <row r="51" spans="1:16">
      <c r="A51" s="14">
        <v>2022</v>
      </c>
      <c r="B51" t="s">
        <v>34</v>
      </c>
      <c r="C51" t="s">
        <v>190</v>
      </c>
      <c r="D51">
        <v>73</v>
      </c>
      <c r="E51" t="s">
        <v>94</v>
      </c>
      <c r="F51" t="s">
        <v>45</v>
      </c>
      <c r="G51">
        <v>335</v>
      </c>
      <c r="H51" t="s">
        <v>46</v>
      </c>
      <c r="I51" t="s">
        <v>47</v>
      </c>
      <c r="J51" t="s">
        <v>191</v>
      </c>
      <c r="K51" s="14" t="str">
        <f>LEFT(C51,SEARCH(" ",C51)-1)</f>
        <v>Ethan</v>
      </c>
      <c r="L51" s="14" t="str">
        <f>RIGHT(C51,LEN(C51)-LEN(K51)-1)</f>
        <v>Greenidge</v>
      </c>
      <c r="M51" s="14" t="str">
        <f>LEFT(TRIM(F51),1)</f>
        <v>6</v>
      </c>
      <c r="N51" s="14" t="str">
        <f>RIGHT(F51,LEN(F51)-FIND("-",F51))</f>
        <v>4</v>
      </c>
      <c r="O51" s="14">
        <f>M51*12+N51</f>
        <v>76</v>
      </c>
      <c r="P51" s="14" t="str">
        <f>VLOOKUP(D51,tblNum[],2,TRUE)</f>
        <v>70-79</v>
      </c>
    </row>
    <row r="52" spans="1:16">
      <c r="A52" s="14">
        <v>2022</v>
      </c>
      <c r="B52" t="s">
        <v>42</v>
      </c>
      <c r="C52" t="s">
        <v>192</v>
      </c>
      <c r="D52">
        <v>16</v>
      </c>
      <c r="E52" t="s">
        <v>110</v>
      </c>
      <c r="F52" t="s">
        <v>51</v>
      </c>
      <c r="G52">
        <v>219</v>
      </c>
      <c r="H52" t="s">
        <v>46</v>
      </c>
      <c r="I52" t="s">
        <v>53</v>
      </c>
      <c r="J52" t="s">
        <v>193</v>
      </c>
      <c r="K52" s="14" t="str">
        <f>LEFT(C52,SEARCH(" ",C52)-1)</f>
        <v>Jarrett</v>
      </c>
      <c r="L52" s="14" t="str">
        <f>RIGHT(C52,LEN(C52)-LEN(K52)-1)</f>
        <v>Guarantano</v>
      </c>
      <c r="M52" s="14" t="str">
        <f>LEFT(TRIM(F52),1)</f>
        <v>6</v>
      </c>
      <c r="N52" s="14" t="str">
        <f>RIGHT(F52,LEN(F52)-FIND("-",F52))</f>
        <v>3</v>
      </c>
      <c r="O52" s="14">
        <f>M52*12+N52</f>
        <v>75</v>
      </c>
      <c r="P52" s="14" t="str">
        <f>VLOOKUP(D52,tblNum[],2,TRUE)</f>
        <v>10-19</v>
      </c>
    </row>
    <row r="53" spans="1:16">
      <c r="A53" s="14">
        <v>2022</v>
      </c>
      <c r="B53" t="s">
        <v>42</v>
      </c>
      <c r="C53" t="s">
        <v>194</v>
      </c>
      <c r="D53">
        <v>33</v>
      </c>
      <c r="E53" t="s">
        <v>36</v>
      </c>
      <c r="F53" t="s">
        <v>111</v>
      </c>
      <c r="G53">
        <v>188</v>
      </c>
      <c r="H53" t="s">
        <v>59</v>
      </c>
      <c r="I53" t="s">
        <v>65</v>
      </c>
      <c r="J53" t="s">
        <v>195</v>
      </c>
      <c r="K53" s="14" t="str">
        <f>LEFT(C53,SEARCH(" ",C53)-1)</f>
        <v>Antonio</v>
      </c>
      <c r="L53" s="14" t="str">
        <f>RIGHT(C53,LEN(C53)-LEN(K53)-1)</f>
        <v>Hamilton</v>
      </c>
      <c r="M53" s="14" t="str">
        <f>LEFT(TRIM(F53),1)</f>
        <v>6</v>
      </c>
      <c r="N53" s="14" t="str">
        <f>RIGHT(F53,LEN(F53)-FIND("-",F53))</f>
        <v>0</v>
      </c>
      <c r="O53" s="14">
        <f>M53*12+N53</f>
        <v>72</v>
      </c>
      <c r="P53" s="14" t="str">
        <f>VLOOKUP(D53,tblNum[],2,TRUE)</f>
        <v>30-39</v>
      </c>
    </row>
    <row r="54" spans="1:16">
      <c r="A54" s="14">
        <v>2022</v>
      </c>
      <c r="B54" t="s">
        <v>42</v>
      </c>
      <c r="C54" t="s">
        <v>196</v>
      </c>
      <c r="D54">
        <v>64</v>
      </c>
      <c r="E54" t="s">
        <v>94</v>
      </c>
      <c r="F54" t="s">
        <v>45</v>
      </c>
      <c r="G54">
        <v>284</v>
      </c>
      <c r="H54" t="s">
        <v>108</v>
      </c>
      <c r="I54" t="s">
        <v>91</v>
      </c>
      <c r="J54" t="s">
        <v>66</v>
      </c>
      <c r="K54" s="14" t="str">
        <f>LEFT(C54,SEARCH(" ",C54)-1)</f>
        <v>Sean</v>
      </c>
      <c r="L54" s="14" t="str">
        <f>RIGHT(C54,LEN(C54)-LEN(K54)-1)</f>
        <v>Harlow</v>
      </c>
      <c r="M54" s="14" t="str">
        <f>LEFT(TRIM(F54),1)</f>
        <v>6</v>
      </c>
      <c r="N54" s="14" t="str">
        <f>RIGHT(F54,LEN(F54)-FIND("-",F54))</f>
        <v>4</v>
      </c>
      <c r="O54" s="14">
        <f>M54*12+N54</f>
        <v>76</v>
      </c>
      <c r="P54" s="14" t="str">
        <f>VLOOKUP(D54,tblNum[],2,TRUE)</f>
        <v>60-69</v>
      </c>
    </row>
    <row r="55" spans="1:16">
      <c r="A55" s="14">
        <v>2022</v>
      </c>
      <c r="B55" t="s">
        <v>34</v>
      </c>
      <c r="C55" t="s">
        <v>197</v>
      </c>
      <c r="D55">
        <v>11</v>
      </c>
      <c r="E55" t="s">
        <v>198</v>
      </c>
      <c r="F55" t="s">
        <v>199</v>
      </c>
      <c r="G55">
        <v>170</v>
      </c>
      <c r="H55" t="s">
        <v>46</v>
      </c>
      <c r="I55" t="s">
        <v>47</v>
      </c>
      <c r="J55" t="s">
        <v>200</v>
      </c>
      <c r="K55" s="14" t="str">
        <f>LEFT(C55,SEARCH(" ",C55)-1)</f>
        <v>Deonte</v>
      </c>
      <c r="L55" s="14" t="str">
        <f>RIGHT(C55,LEN(C55)-LEN(K55)-1)</f>
        <v>Harty</v>
      </c>
      <c r="M55" s="14" t="str">
        <f>LEFT(TRIM(F55),1)</f>
        <v>5</v>
      </c>
      <c r="N55" s="14" t="str">
        <f>RIGHT(F55,LEN(F55)-FIND("-",F55))</f>
        <v>6</v>
      </c>
      <c r="O55" s="14">
        <f>M55*12+N55</f>
        <v>66</v>
      </c>
      <c r="P55" s="14" t="str">
        <f>VLOOKUP(D55,tblNum[],2,TRUE)</f>
        <v>10-19</v>
      </c>
    </row>
    <row r="56" spans="1:16">
      <c r="A56" s="14">
        <v>2022</v>
      </c>
      <c r="B56" t="s">
        <v>34</v>
      </c>
      <c r="C56" t="s">
        <v>201</v>
      </c>
      <c r="D56">
        <v>63</v>
      </c>
      <c r="E56" t="s">
        <v>202</v>
      </c>
      <c r="F56" t="s">
        <v>203</v>
      </c>
      <c r="G56">
        <v>305</v>
      </c>
      <c r="H56" t="s">
        <v>174</v>
      </c>
      <c r="I56" t="s">
        <v>81</v>
      </c>
      <c r="J56" t="s">
        <v>204</v>
      </c>
      <c r="K56" s="14" t="str">
        <f>LEFT(C56,SEARCH(" ",C56)-1)</f>
        <v>Jerald</v>
      </c>
      <c r="L56" s="14" t="str">
        <f>RIGHT(C56,LEN(C56)-LEN(K56)-1)</f>
        <v>Hawkins</v>
      </c>
      <c r="M56" s="14" t="str">
        <f>LEFT(TRIM(F56),1)</f>
        <v>6</v>
      </c>
      <c r="N56" s="14" t="str">
        <f>RIGHT(F56,LEN(F56)-FIND("-",F56))</f>
        <v>6</v>
      </c>
      <c r="O56" s="14">
        <f>M56*12+N56</f>
        <v>78</v>
      </c>
      <c r="P56" s="14" t="str">
        <f>VLOOKUP(D56,tblNum[],2,TRUE)</f>
        <v>60-69</v>
      </c>
    </row>
    <row r="57" spans="1:16">
      <c r="A57" s="14">
        <v>2022</v>
      </c>
      <c r="B57" t="s">
        <v>42</v>
      </c>
      <c r="C57" t="s">
        <v>205</v>
      </c>
      <c r="D57">
        <v>78</v>
      </c>
      <c r="E57" t="s">
        <v>94</v>
      </c>
      <c r="F57" t="s">
        <v>117</v>
      </c>
      <c r="G57">
        <v>324</v>
      </c>
      <c r="H57" t="s">
        <v>38</v>
      </c>
      <c r="I57" t="s">
        <v>53</v>
      </c>
      <c r="J57" t="s">
        <v>126</v>
      </c>
      <c r="K57" s="14" t="str">
        <f>LEFT(C57,SEARCH(" ",C57)-1)</f>
        <v>Marquis</v>
      </c>
      <c r="L57" s="14" t="str">
        <f>RIGHT(C57,LEN(C57)-LEN(K57)-1)</f>
        <v>Hayes</v>
      </c>
      <c r="M57" s="14" t="str">
        <f>LEFT(TRIM(F57),1)</f>
        <v>6</v>
      </c>
      <c r="N57" s="14" t="str">
        <f>RIGHT(F57,LEN(F57)-FIND("-",F57))</f>
        <v>5</v>
      </c>
      <c r="O57" s="14">
        <f>M57*12+N57</f>
        <v>77</v>
      </c>
      <c r="P57" s="14" t="str">
        <f>VLOOKUP(D57,tblNum[],2,TRUE)</f>
        <v>70-79</v>
      </c>
    </row>
    <row r="58" spans="1:16">
      <c r="A58" s="14">
        <v>2022</v>
      </c>
      <c r="B58" t="s">
        <v>42</v>
      </c>
      <c r="C58" t="s">
        <v>206</v>
      </c>
      <c r="D58">
        <v>76</v>
      </c>
      <c r="E58" t="s">
        <v>94</v>
      </c>
      <c r="F58" t="s">
        <v>58</v>
      </c>
      <c r="G58">
        <v>335</v>
      </c>
      <c r="H58" t="s">
        <v>80</v>
      </c>
      <c r="I58" t="s">
        <v>60</v>
      </c>
      <c r="J58" t="s">
        <v>207</v>
      </c>
      <c r="K58" s="14" t="str">
        <f>LEFT(C58,SEARCH(" ",C58)-1)</f>
        <v>Will</v>
      </c>
      <c r="L58" s="14" t="str">
        <f>RIGHT(C58,LEN(C58)-LEN(K58)-1)</f>
        <v>Hernandez</v>
      </c>
      <c r="M58" s="14" t="str">
        <f>LEFT(TRIM(F58),1)</f>
        <v>6</v>
      </c>
      <c r="N58" s="14" t="str">
        <f>RIGHT(F58,LEN(F58)-FIND("-",F58))</f>
        <v>2</v>
      </c>
      <c r="O58" s="14">
        <f>M58*12+N58</f>
        <v>74</v>
      </c>
      <c r="P58" s="14" t="str">
        <f>VLOOKUP(D58,tblNum[],2,TRUE)</f>
        <v>70-79</v>
      </c>
    </row>
    <row r="59" spans="1:16">
      <c r="A59" s="14">
        <v>2022</v>
      </c>
      <c r="B59" t="s">
        <v>34</v>
      </c>
      <c r="C59" t="s">
        <v>208</v>
      </c>
      <c r="D59">
        <v>86</v>
      </c>
      <c r="E59" t="s">
        <v>57</v>
      </c>
      <c r="F59" t="s">
        <v>45</v>
      </c>
      <c r="G59">
        <v>253</v>
      </c>
      <c r="H59" t="s">
        <v>80</v>
      </c>
      <c r="I59" t="s">
        <v>60</v>
      </c>
      <c r="J59" t="s">
        <v>209</v>
      </c>
      <c r="K59" s="14" t="str">
        <f>LEFT(C59,SEARCH(" ",C59)-1)</f>
        <v>Chris</v>
      </c>
      <c r="L59" s="14" t="str">
        <f>RIGHT(C59,LEN(C59)-LEN(K59)-1)</f>
        <v>Herndon</v>
      </c>
      <c r="M59" s="14" t="str">
        <f>LEFT(TRIM(F59),1)</f>
        <v>6</v>
      </c>
      <c r="N59" s="14" t="str">
        <f>RIGHT(F59,LEN(F59)-FIND("-",F59))</f>
        <v>4</v>
      </c>
      <c r="O59" s="14">
        <f>M59*12+N59</f>
        <v>76</v>
      </c>
      <c r="P59" s="14" t="str">
        <f>VLOOKUP(D59,tblNum[],2,TRUE)</f>
        <v>80-89</v>
      </c>
    </row>
    <row r="60" spans="1:16">
      <c r="A60" s="14">
        <v>2022</v>
      </c>
      <c r="B60" t="s">
        <v>34</v>
      </c>
      <c r="C60" t="s">
        <v>210</v>
      </c>
      <c r="D60">
        <v>7</v>
      </c>
      <c r="E60" t="s">
        <v>110</v>
      </c>
      <c r="F60" t="s">
        <v>58</v>
      </c>
      <c r="G60">
        <v>221</v>
      </c>
      <c r="H60" t="s">
        <v>64</v>
      </c>
      <c r="I60" t="s">
        <v>81</v>
      </c>
      <c r="J60" t="s">
        <v>211</v>
      </c>
      <c r="K60" s="14" t="str">
        <f>LEFT(C60,SEARCH(" ",C60)-1)</f>
        <v>Taysom</v>
      </c>
      <c r="L60" s="14" t="str">
        <f>RIGHT(C60,LEN(C60)-LEN(K60)-1)</f>
        <v>Hill</v>
      </c>
      <c r="M60" s="14" t="str">
        <f>LEFT(TRIM(F60),1)</f>
        <v>6</v>
      </c>
      <c r="N60" s="14" t="str">
        <f>RIGHT(F60,LEN(F60)-FIND("-",F60))</f>
        <v>2</v>
      </c>
      <c r="O60" s="14">
        <f>M60*12+N60</f>
        <v>74</v>
      </c>
      <c r="P60" s="14" t="str">
        <f>VLOOKUP(D60,tblNum[],2,TRUE)</f>
        <v>0-9</v>
      </c>
    </row>
    <row r="61" spans="1:16">
      <c r="A61" s="14">
        <v>2022</v>
      </c>
      <c r="B61" t="s">
        <v>34</v>
      </c>
      <c r="C61" t="s">
        <v>212</v>
      </c>
      <c r="D61">
        <v>88</v>
      </c>
      <c r="E61" t="s">
        <v>57</v>
      </c>
      <c r="F61" t="s">
        <v>51</v>
      </c>
      <c r="G61">
        <v>240</v>
      </c>
      <c r="H61" t="s">
        <v>174</v>
      </c>
      <c r="I61" t="s">
        <v>47</v>
      </c>
      <c r="J61" t="s">
        <v>135</v>
      </c>
      <c r="K61" s="14" t="str">
        <f>LEFT(C61,SEARCH(" ",C61)-1)</f>
        <v>J.P.</v>
      </c>
      <c r="L61" s="14" t="str">
        <f>RIGHT(C61,LEN(C61)-LEN(K61)-1)</f>
        <v>Holtz</v>
      </c>
      <c r="M61" s="14" t="str">
        <f>LEFT(TRIM(F61),1)</f>
        <v>6</v>
      </c>
      <c r="N61" s="14" t="str">
        <f>RIGHT(F61,LEN(F61)-FIND("-",F61))</f>
        <v>3</v>
      </c>
      <c r="O61" s="14">
        <f>M61*12+N61</f>
        <v>75</v>
      </c>
      <c r="P61" s="14" t="str">
        <f>VLOOKUP(D61,tblNum[],2,TRUE)</f>
        <v>80-89</v>
      </c>
    </row>
    <row r="62" spans="1:16">
      <c r="A62" s="14">
        <v>2022</v>
      </c>
      <c r="B62" t="s">
        <v>42</v>
      </c>
      <c r="C62" t="s">
        <v>213</v>
      </c>
      <c r="D62">
        <v>10</v>
      </c>
      <c r="E62" t="s">
        <v>69</v>
      </c>
      <c r="F62" t="s">
        <v>37</v>
      </c>
      <c r="G62">
        <v>212</v>
      </c>
      <c r="H62" t="s">
        <v>214</v>
      </c>
      <c r="I62" t="s">
        <v>215</v>
      </c>
      <c r="J62" t="s">
        <v>216</v>
      </c>
      <c r="K62" s="14" t="str">
        <f>LEFT(C62,SEARCH(" ",C62)-1)</f>
        <v>DeAndre</v>
      </c>
      <c r="L62" s="14" t="str">
        <f>RIGHT(C62,LEN(C62)-LEN(K62)-1)</f>
        <v>Hopkins</v>
      </c>
      <c r="M62" s="14" t="str">
        <f>LEFT(TRIM(F62),1)</f>
        <v>6</v>
      </c>
      <c r="N62" s="14" t="str">
        <f>RIGHT(F62,LEN(F62)-FIND("-",F62))</f>
        <v>1</v>
      </c>
      <c r="O62" s="14">
        <f>M62*12+N62</f>
        <v>73</v>
      </c>
      <c r="P62" s="14" t="str">
        <f>VLOOKUP(D62,tblNum[],2,TRUE)</f>
        <v>10-19</v>
      </c>
    </row>
    <row r="63" spans="1:16">
      <c r="A63" s="14">
        <v>2022</v>
      </c>
      <c r="B63" t="s">
        <v>42</v>
      </c>
      <c r="C63" t="s">
        <v>217</v>
      </c>
      <c r="D63">
        <v>61</v>
      </c>
      <c r="E63" t="s">
        <v>94</v>
      </c>
      <c r="F63" t="s">
        <v>58</v>
      </c>
      <c r="G63">
        <v>315</v>
      </c>
      <c r="H63" t="s">
        <v>95</v>
      </c>
      <c r="I63" t="s">
        <v>144</v>
      </c>
      <c r="J63" t="s">
        <v>218</v>
      </c>
      <c r="K63" s="14" t="str">
        <f>LEFT(C63,SEARCH(" ",C63)-1)</f>
        <v>Rodney</v>
      </c>
      <c r="L63" s="14" t="str">
        <f>RIGHT(C63,LEN(C63)-LEN(K63)-1)</f>
        <v>Hudson</v>
      </c>
      <c r="M63" s="14" t="str">
        <f>LEFT(TRIM(F63),1)</f>
        <v>6</v>
      </c>
      <c r="N63" s="14" t="str">
        <f>RIGHT(F63,LEN(F63)-FIND("-",F63))</f>
        <v>2</v>
      </c>
      <c r="O63" s="14">
        <f>M63*12+N63</f>
        <v>74</v>
      </c>
      <c r="P63" s="14" t="str">
        <f>VLOOKUP(D63,tblNum[],2,TRUE)</f>
        <v>60-69</v>
      </c>
    </row>
    <row r="64" spans="1:16">
      <c r="A64" s="14">
        <v>2022</v>
      </c>
      <c r="B64" t="s">
        <v>34</v>
      </c>
      <c r="C64" t="s">
        <v>219</v>
      </c>
      <c r="D64">
        <v>95</v>
      </c>
      <c r="E64" t="s">
        <v>104</v>
      </c>
      <c r="F64" t="s">
        <v>51</v>
      </c>
      <c r="G64">
        <v>305</v>
      </c>
      <c r="H64" t="s">
        <v>74</v>
      </c>
      <c r="I64" t="s">
        <v>39</v>
      </c>
      <c r="J64" t="s">
        <v>216</v>
      </c>
      <c r="K64" s="14" t="str">
        <f>LEFT(C64,SEARCH(" ",C64)-1)</f>
        <v>Albert</v>
      </c>
      <c r="L64" s="14" t="str">
        <f>RIGHT(C64,LEN(C64)-LEN(K64)-1)</f>
        <v>Huggins</v>
      </c>
      <c r="M64" s="14" t="str">
        <f>LEFT(TRIM(F64),1)</f>
        <v>6</v>
      </c>
      <c r="N64" s="14" t="str">
        <f>RIGHT(F64,LEN(F64)-FIND("-",F64))</f>
        <v>3</v>
      </c>
      <c r="O64" s="14">
        <f>M64*12+N64</f>
        <v>75</v>
      </c>
      <c r="P64" s="14" t="str">
        <f>VLOOKUP(D64,tblNum[],2,TRUE)</f>
        <v>90-99</v>
      </c>
    </row>
    <row r="65" spans="1:16">
      <c r="A65" s="14">
        <v>2022</v>
      </c>
      <c r="B65" t="s">
        <v>42</v>
      </c>
      <c r="C65" t="s">
        <v>220</v>
      </c>
      <c r="D65">
        <v>74</v>
      </c>
      <c r="E65" t="s">
        <v>94</v>
      </c>
      <c r="F65" t="s">
        <v>117</v>
      </c>
      <c r="G65">
        <v>307</v>
      </c>
      <c r="H65" t="s">
        <v>174</v>
      </c>
      <c r="I65" t="s">
        <v>181</v>
      </c>
      <c r="J65" t="s">
        <v>177</v>
      </c>
      <c r="K65" s="14" t="str">
        <f>LEFT(C65,SEARCH(" ",C65)-1)</f>
        <v>D.J.</v>
      </c>
      <c r="L65" s="14" t="str">
        <f>RIGHT(C65,LEN(C65)-LEN(K65)-1)</f>
        <v>Humphries</v>
      </c>
      <c r="M65" s="14" t="str">
        <f>LEFT(TRIM(F65),1)</f>
        <v>6</v>
      </c>
      <c r="N65" s="14" t="str">
        <f>RIGHT(F65,LEN(F65)-FIND("-",F65))</f>
        <v>5</v>
      </c>
      <c r="O65" s="14">
        <f>M65*12+N65</f>
        <v>77</v>
      </c>
      <c r="P65" s="14" t="str">
        <f>VLOOKUP(D65,tblNum[],2,TRUE)</f>
        <v>70-79</v>
      </c>
    </row>
    <row r="66" spans="1:16">
      <c r="A66" s="14">
        <v>2022</v>
      </c>
      <c r="B66" t="s">
        <v>34</v>
      </c>
      <c r="C66" t="s">
        <v>221</v>
      </c>
      <c r="D66">
        <v>74</v>
      </c>
      <c r="E66" t="s">
        <v>94</v>
      </c>
      <c r="F66" t="s">
        <v>117</v>
      </c>
      <c r="G66">
        <v>310</v>
      </c>
      <c r="H66" t="s">
        <v>214</v>
      </c>
      <c r="I66" t="s">
        <v>215</v>
      </c>
      <c r="J66" t="s">
        <v>222</v>
      </c>
      <c r="K66" s="14" t="str">
        <f>LEFT(C66,SEARCH(" ",C66)-1)</f>
        <v>James</v>
      </c>
      <c r="L66" s="14" t="str">
        <f>RIGHT(C66,LEN(C66)-LEN(K66)-1)</f>
        <v>Hurst</v>
      </c>
      <c r="M66" s="14" t="str">
        <f>LEFT(TRIM(F66),1)</f>
        <v>6</v>
      </c>
      <c r="N66" s="14" t="str">
        <f>RIGHT(F66,LEN(F66)-FIND("-",F66))</f>
        <v>5</v>
      </c>
      <c r="O66" s="14">
        <f>M66*12+N66</f>
        <v>77</v>
      </c>
      <c r="P66" s="14" t="str">
        <f>VLOOKUP(D66,tblNum[],2,TRUE)</f>
        <v>70-79</v>
      </c>
    </row>
    <row r="67" spans="1:16">
      <c r="A67" s="14">
        <v>2022</v>
      </c>
      <c r="B67" t="s">
        <v>42</v>
      </c>
      <c r="C67" t="s">
        <v>223</v>
      </c>
      <c r="D67">
        <v>30</v>
      </c>
      <c r="E67" t="s">
        <v>100</v>
      </c>
      <c r="F67" t="s">
        <v>111</v>
      </c>
      <c r="G67">
        <v>215</v>
      </c>
      <c r="H67" t="s">
        <v>149</v>
      </c>
      <c r="I67" t="s">
        <v>53</v>
      </c>
      <c r="J67" t="s">
        <v>224</v>
      </c>
      <c r="K67" s="14" t="str">
        <f>LEFT(C67,SEARCH(" ",C67)-1)</f>
        <v>Keaontay</v>
      </c>
      <c r="L67" s="14" t="str">
        <f>RIGHT(C67,LEN(C67)-LEN(K67)-1)</f>
        <v>Ingram</v>
      </c>
      <c r="M67" s="14" t="str">
        <f>LEFT(TRIM(F67),1)</f>
        <v>6</v>
      </c>
      <c r="N67" s="14" t="str">
        <f>RIGHT(F67,LEN(F67)-FIND("-",F67))</f>
        <v>0</v>
      </c>
      <c r="O67" s="14">
        <f>M67*12+N67</f>
        <v>72</v>
      </c>
      <c r="P67" s="14" t="str">
        <f>VLOOKUP(D67,tblNum[],2,TRUE)</f>
        <v>30-39</v>
      </c>
    </row>
    <row r="68" spans="1:16">
      <c r="A68" s="14">
        <v>2022</v>
      </c>
      <c r="B68" t="s">
        <v>34</v>
      </c>
      <c r="C68" t="s">
        <v>225</v>
      </c>
      <c r="D68">
        <v>5</v>
      </c>
      <c r="E68" t="s">
        <v>100</v>
      </c>
      <c r="F68" t="s">
        <v>101</v>
      </c>
      <c r="G68">
        <v>215</v>
      </c>
      <c r="H68" t="s">
        <v>118</v>
      </c>
      <c r="I68" t="s">
        <v>144</v>
      </c>
      <c r="J68" t="s">
        <v>226</v>
      </c>
      <c r="K68" s="14" t="str">
        <f>LEFT(C68,SEARCH(" ",C68)-1)</f>
        <v>Mark</v>
      </c>
      <c r="L68" s="14" t="str">
        <f>RIGHT(C68,LEN(C68)-LEN(K68)-1)</f>
        <v>Ingram II</v>
      </c>
      <c r="M68" s="14" t="str">
        <f>LEFT(TRIM(F68),1)</f>
        <v>5</v>
      </c>
      <c r="N68" s="14" t="str">
        <f>RIGHT(F68,LEN(F68)-FIND("-",F68))</f>
        <v>9</v>
      </c>
      <c r="O68" s="14">
        <f>M68*12+N68</f>
        <v>69</v>
      </c>
      <c r="P68" s="14" t="str">
        <f>VLOOKUP(D68,tblNum[],2,TRUE)</f>
        <v>0-9</v>
      </c>
    </row>
    <row r="69" spans="1:16">
      <c r="A69" s="14">
        <v>2022</v>
      </c>
      <c r="B69" t="s">
        <v>42</v>
      </c>
      <c r="C69" t="s">
        <v>227</v>
      </c>
      <c r="D69">
        <v>17</v>
      </c>
      <c r="E69" t="s">
        <v>69</v>
      </c>
      <c r="F69" t="s">
        <v>101</v>
      </c>
      <c r="G69">
        <v>188</v>
      </c>
      <c r="H69" t="s">
        <v>74</v>
      </c>
      <c r="I69" t="s">
        <v>47</v>
      </c>
      <c r="J69" t="s">
        <v>228</v>
      </c>
      <c r="K69" s="14" t="str">
        <f>LEFT(C69,SEARCH(" ",C69)-1)</f>
        <v>Andy</v>
      </c>
      <c r="L69" s="14" t="str">
        <f>RIGHT(C69,LEN(C69)-LEN(K69)-1)</f>
        <v>Isabella</v>
      </c>
      <c r="M69" s="14" t="str">
        <f>LEFT(TRIM(F69),1)</f>
        <v>5</v>
      </c>
      <c r="N69" s="14" t="str">
        <f>RIGHT(F69,LEN(F69)-FIND("-",F69))</f>
        <v>9</v>
      </c>
      <c r="O69" s="14">
        <f>M69*12+N69</f>
        <v>69</v>
      </c>
      <c r="P69" s="14" t="str">
        <f>VLOOKUP(D69,tblNum[],2,TRUE)</f>
        <v>10-19</v>
      </c>
    </row>
    <row r="70" spans="1:16">
      <c r="A70" s="14">
        <v>2022</v>
      </c>
      <c r="B70" t="s">
        <v>42</v>
      </c>
      <c r="C70" t="s">
        <v>229</v>
      </c>
      <c r="D70">
        <v>63</v>
      </c>
      <c r="E70" t="s">
        <v>94</v>
      </c>
      <c r="F70" t="s">
        <v>51</v>
      </c>
      <c r="G70">
        <v>306</v>
      </c>
      <c r="H70" t="s">
        <v>174</v>
      </c>
      <c r="I70" t="s">
        <v>47</v>
      </c>
      <c r="J70" t="s">
        <v>209</v>
      </c>
      <c r="K70" s="14" t="str">
        <f>LEFT(C70,SEARCH(" ",C70)-1)</f>
        <v>Danny</v>
      </c>
      <c r="L70" s="14" t="str">
        <f>RIGHT(C70,LEN(C70)-LEN(K70)-1)</f>
        <v>Isidora</v>
      </c>
      <c r="M70" s="14" t="str">
        <f>LEFT(TRIM(F70),1)</f>
        <v>6</v>
      </c>
      <c r="N70" s="14" t="str">
        <f>RIGHT(F70,LEN(F70)-FIND("-",F70))</f>
        <v>3</v>
      </c>
      <c r="O70" s="14">
        <f>M70*12+N70</f>
        <v>75</v>
      </c>
      <c r="P70" s="14" t="str">
        <f>VLOOKUP(D70,tblNum[],2,TRUE)</f>
        <v>60-69</v>
      </c>
    </row>
    <row r="71" spans="1:16">
      <c r="A71" s="14">
        <v>2022</v>
      </c>
      <c r="B71" t="s">
        <v>34</v>
      </c>
      <c r="C71" t="s">
        <v>230</v>
      </c>
      <c r="D71">
        <v>52</v>
      </c>
      <c r="E71" t="s">
        <v>90</v>
      </c>
      <c r="F71" t="s">
        <v>37</v>
      </c>
      <c r="G71">
        <v>230</v>
      </c>
      <c r="H71" t="s">
        <v>46</v>
      </c>
      <c r="I71" t="s">
        <v>53</v>
      </c>
      <c r="J71" t="s">
        <v>231</v>
      </c>
      <c r="K71" s="14" t="str">
        <f>LEFT(C71,SEARCH(" ",C71)-1)</f>
        <v>D'Marco</v>
      </c>
      <c r="L71" s="14" t="str">
        <f>RIGHT(C71,LEN(C71)-LEN(K71)-1)</f>
        <v>Jackson</v>
      </c>
      <c r="M71" s="14" t="str">
        <f>LEFT(TRIM(F71),1)</f>
        <v>6</v>
      </c>
      <c r="N71" s="14" t="str">
        <f>RIGHT(F71,LEN(F71)-FIND("-",F71))</f>
        <v>1</v>
      </c>
      <c r="O71" s="14">
        <f>M71*12+N71</f>
        <v>73</v>
      </c>
      <c r="P71" s="14" t="str">
        <f>VLOOKUP(D71,tblNum[],2,TRUE)</f>
        <v>50-59</v>
      </c>
    </row>
    <row r="72" spans="1:16">
      <c r="A72" s="14">
        <v>2022</v>
      </c>
      <c r="B72" t="s">
        <v>34</v>
      </c>
      <c r="C72" t="s">
        <v>232</v>
      </c>
      <c r="D72">
        <v>59</v>
      </c>
      <c r="E72" t="s">
        <v>104</v>
      </c>
      <c r="F72" t="s">
        <v>117</v>
      </c>
      <c r="G72">
        <v>285</v>
      </c>
      <c r="H72" t="s">
        <v>46</v>
      </c>
      <c r="I72" t="s">
        <v>53</v>
      </c>
      <c r="J72" t="s">
        <v>233</v>
      </c>
      <c r="K72" s="14" t="str">
        <f>LEFT(C72,SEARCH(" ",C72)-1)</f>
        <v>Jordan</v>
      </c>
      <c r="L72" s="14" t="str">
        <f>RIGHT(C72,LEN(C72)-LEN(K72)-1)</f>
        <v>Jackson</v>
      </c>
      <c r="M72" s="14" t="str">
        <f>LEFT(TRIM(F72),1)</f>
        <v>6</v>
      </c>
      <c r="N72" s="14" t="str">
        <f>RIGHT(F72,LEN(F72)-FIND("-",F72))</f>
        <v>5</v>
      </c>
      <c r="O72" s="14">
        <f>M72*12+N72</f>
        <v>77</v>
      </c>
      <c r="P72" s="14" t="str">
        <f>VLOOKUP(D72,tblNum[],2,TRUE)</f>
        <v>50-59</v>
      </c>
    </row>
    <row r="73" spans="1:16">
      <c r="A73" s="14">
        <v>2022</v>
      </c>
      <c r="B73" t="s">
        <v>42</v>
      </c>
      <c r="C73" t="s">
        <v>234</v>
      </c>
      <c r="D73">
        <v>36</v>
      </c>
      <c r="E73" t="s">
        <v>36</v>
      </c>
      <c r="F73" t="s">
        <v>111</v>
      </c>
      <c r="G73">
        <v>196</v>
      </c>
      <c r="H73" t="s">
        <v>80</v>
      </c>
      <c r="I73" t="s">
        <v>60</v>
      </c>
      <c r="J73" t="s">
        <v>235</v>
      </c>
      <c r="K73" s="14" t="str">
        <f>LEFT(C73,SEARCH(" ",C73)-1)</f>
        <v>Josh</v>
      </c>
      <c r="L73" s="14" t="str">
        <f>RIGHT(C73,LEN(C73)-LEN(K73)-1)</f>
        <v>Jackson</v>
      </c>
      <c r="M73" s="14" t="str">
        <f>LEFT(TRIM(F73),1)</f>
        <v>6</v>
      </c>
      <c r="N73" s="14" t="str">
        <f>RIGHT(F73,LEN(F73)-FIND("-",F73))</f>
        <v>0</v>
      </c>
      <c r="O73" s="14">
        <f>M73*12+N73</f>
        <v>72</v>
      </c>
      <c r="P73" s="14" t="str">
        <f>VLOOKUP(D73,tblNum[],2,TRUE)</f>
        <v>30-39</v>
      </c>
    </row>
    <row r="74" spans="1:16">
      <c r="A74" s="14">
        <v>2022</v>
      </c>
      <c r="B74" t="s">
        <v>34</v>
      </c>
      <c r="C74" t="s">
        <v>236</v>
      </c>
      <c r="D74">
        <v>91</v>
      </c>
      <c r="E74" t="s">
        <v>104</v>
      </c>
      <c r="F74" t="s">
        <v>51</v>
      </c>
      <c r="G74">
        <v>316</v>
      </c>
      <c r="H74" t="s">
        <v>174</v>
      </c>
      <c r="I74" t="s">
        <v>81</v>
      </c>
      <c r="J74" t="s">
        <v>235</v>
      </c>
      <c r="K74" s="14" t="str">
        <f>LEFT(C74,SEARCH(" ",C74)-1)</f>
        <v>Jaleel</v>
      </c>
      <c r="L74" s="14" t="str">
        <f>RIGHT(C74,LEN(C74)-LEN(K74)-1)</f>
        <v>Johnson</v>
      </c>
      <c r="M74" s="14" t="str">
        <f>LEFT(TRIM(F74),1)</f>
        <v>6</v>
      </c>
      <c r="N74" s="14" t="str">
        <f>RIGHT(F74,LEN(F74)-FIND("-",F74))</f>
        <v>3</v>
      </c>
      <c r="O74" s="14">
        <f>M74*12+N74</f>
        <v>75</v>
      </c>
      <c r="P74" s="14" t="str">
        <f>VLOOKUP(D74,tblNum[],2,TRUE)</f>
        <v>90-99</v>
      </c>
    </row>
    <row r="75" spans="1:16">
      <c r="A75" s="14">
        <v>2022</v>
      </c>
      <c r="B75" t="s">
        <v>34</v>
      </c>
      <c r="C75" t="s">
        <v>237</v>
      </c>
      <c r="D75">
        <v>83</v>
      </c>
      <c r="E75" t="s">
        <v>57</v>
      </c>
      <c r="F75" t="s">
        <v>45</v>
      </c>
      <c r="G75">
        <v>231</v>
      </c>
      <c r="H75" t="s">
        <v>74</v>
      </c>
      <c r="I75" t="s">
        <v>91</v>
      </c>
      <c r="J75" t="s">
        <v>54</v>
      </c>
      <c r="K75" s="14" t="str">
        <f>LEFT(C75,SEARCH(" ",C75)-1)</f>
        <v>Juwan</v>
      </c>
      <c r="L75" s="14" t="str">
        <f>RIGHT(C75,LEN(C75)-LEN(K75)-1)</f>
        <v>Johnson</v>
      </c>
      <c r="M75" s="14" t="str">
        <f>LEFT(TRIM(F75),1)</f>
        <v>6</v>
      </c>
      <c r="N75" s="14" t="str">
        <f>RIGHT(F75,LEN(F75)-FIND("-",F75))</f>
        <v>4</v>
      </c>
      <c r="O75" s="14">
        <f>M75*12+N75</f>
        <v>76</v>
      </c>
      <c r="P75" s="14" t="str">
        <f>VLOOKUP(D75,tblNum[],2,TRUE)</f>
        <v>80-89</v>
      </c>
    </row>
    <row r="76" spans="1:16">
      <c r="A76" s="14">
        <v>2022</v>
      </c>
      <c r="B76" t="s">
        <v>42</v>
      </c>
      <c r="C76" t="s">
        <v>238</v>
      </c>
      <c r="D76">
        <v>79</v>
      </c>
      <c r="E76" t="s">
        <v>94</v>
      </c>
      <c r="F76" t="s">
        <v>117</v>
      </c>
      <c r="G76">
        <v>319</v>
      </c>
      <c r="H76" t="s">
        <v>74</v>
      </c>
      <c r="I76" t="s">
        <v>91</v>
      </c>
      <c r="J76" t="s">
        <v>239</v>
      </c>
      <c r="K76" s="14" t="str">
        <f>LEFT(C76,SEARCH(" ",C76)-1)</f>
        <v>Josh</v>
      </c>
      <c r="L76" s="14" t="str">
        <f>RIGHT(C76,LEN(C76)-LEN(K76)-1)</f>
        <v>Jones</v>
      </c>
      <c r="M76" s="14" t="str">
        <f>LEFT(TRIM(F76),1)</f>
        <v>6</v>
      </c>
      <c r="N76" s="14" t="str">
        <f>RIGHT(F76,LEN(F76)-FIND("-",F76))</f>
        <v>5</v>
      </c>
      <c r="O76" s="14">
        <f>M76*12+N76</f>
        <v>77</v>
      </c>
      <c r="P76" s="14" t="str">
        <f>VLOOKUP(D76,tblNum[],2,TRUE)</f>
        <v>70-79</v>
      </c>
    </row>
    <row r="77" spans="1:16">
      <c r="A77" s="14">
        <v>2022</v>
      </c>
      <c r="B77" t="s">
        <v>42</v>
      </c>
      <c r="C77" t="s">
        <v>240</v>
      </c>
      <c r="D77">
        <v>75</v>
      </c>
      <c r="E77" t="s">
        <v>104</v>
      </c>
      <c r="F77" t="s">
        <v>45</v>
      </c>
      <c r="G77">
        <v>290</v>
      </c>
      <c r="H77" t="s">
        <v>38</v>
      </c>
      <c r="I77" t="s">
        <v>53</v>
      </c>
      <c r="J77" t="s">
        <v>241</v>
      </c>
      <c r="K77" s="14" t="str">
        <f>LEFT(C77,SEARCH(" ",C77)-1)</f>
        <v>Manny</v>
      </c>
      <c r="L77" s="14" t="str">
        <f>RIGHT(C77,LEN(C77)-LEN(K77)-1)</f>
        <v>Jones</v>
      </c>
      <c r="M77" s="14" t="str">
        <f>LEFT(TRIM(F77),1)</f>
        <v>6</v>
      </c>
      <c r="N77" s="14" t="str">
        <f>RIGHT(F77,LEN(F77)-FIND("-",F77))</f>
        <v>4</v>
      </c>
      <c r="O77" s="14">
        <f>M77*12+N77</f>
        <v>76</v>
      </c>
      <c r="P77" s="14" t="str">
        <f>VLOOKUP(D77,tblNum[],2,TRUE)</f>
        <v>70-79</v>
      </c>
    </row>
    <row r="78" spans="1:16">
      <c r="A78" s="14">
        <v>2022</v>
      </c>
      <c r="B78" t="s">
        <v>34</v>
      </c>
      <c r="C78" t="s">
        <v>242</v>
      </c>
      <c r="D78">
        <v>34</v>
      </c>
      <c r="E78" t="s">
        <v>100</v>
      </c>
      <c r="F78" t="s">
        <v>123</v>
      </c>
      <c r="G78">
        <v>224</v>
      </c>
      <c r="H78" t="s">
        <v>46</v>
      </c>
      <c r="I78" t="s">
        <v>39</v>
      </c>
      <c r="J78" t="s">
        <v>112</v>
      </c>
      <c r="K78" s="14" t="str">
        <f>LEFT(C78,SEARCH(" ",C78)-1)</f>
        <v>Tony</v>
      </c>
      <c r="L78" s="14" t="str">
        <f>RIGHT(C78,LEN(C78)-LEN(K78)-1)</f>
        <v>Jones Jr.</v>
      </c>
      <c r="M78" s="14" t="str">
        <f>LEFT(TRIM(F78),1)</f>
        <v>5</v>
      </c>
      <c r="N78" s="14" t="str">
        <f>RIGHT(F78,LEN(F78)-FIND("-",F78))</f>
        <v>11</v>
      </c>
      <c r="O78" s="14">
        <f>M78*12+N78</f>
        <v>71</v>
      </c>
      <c r="P78" s="14" t="str">
        <f>VLOOKUP(D78,tblNum[],2,TRUE)</f>
        <v>30-39</v>
      </c>
    </row>
    <row r="79" spans="1:16">
      <c r="A79" s="14">
        <v>2022</v>
      </c>
      <c r="B79" t="s">
        <v>34</v>
      </c>
      <c r="C79" t="s">
        <v>243</v>
      </c>
      <c r="D79">
        <v>94</v>
      </c>
      <c r="E79" t="s">
        <v>44</v>
      </c>
      <c r="F79" t="s">
        <v>45</v>
      </c>
      <c r="G79">
        <v>287</v>
      </c>
      <c r="H79" t="s">
        <v>95</v>
      </c>
      <c r="I79" t="s">
        <v>144</v>
      </c>
      <c r="J79" t="s">
        <v>61</v>
      </c>
      <c r="K79" s="14" t="str">
        <f>LEFT(C79,SEARCH(" ",C79)-1)</f>
        <v>Cameron</v>
      </c>
      <c r="L79" s="14" t="str">
        <f>RIGHT(C79,LEN(C79)-LEN(K79)-1)</f>
        <v>Jordan</v>
      </c>
      <c r="M79" s="14" t="str">
        <f>LEFT(TRIM(F79),1)</f>
        <v>6</v>
      </c>
      <c r="N79" s="14" t="str">
        <f>RIGHT(F79,LEN(F79)-FIND("-",F79))</f>
        <v>4</v>
      </c>
      <c r="O79" s="14">
        <f>M79*12+N79</f>
        <v>76</v>
      </c>
      <c r="P79" s="14" t="str">
        <f>VLOOKUP(D79,tblNum[],2,TRUE)</f>
        <v>90-99</v>
      </c>
    </row>
    <row r="80" spans="1:16">
      <c r="A80" s="14">
        <v>2022</v>
      </c>
      <c r="B80" t="s">
        <v>34</v>
      </c>
      <c r="C80" t="s">
        <v>244</v>
      </c>
      <c r="D80">
        <v>41</v>
      </c>
      <c r="E80" t="s">
        <v>100</v>
      </c>
      <c r="F80" t="s">
        <v>73</v>
      </c>
      <c r="G80">
        <v>215</v>
      </c>
      <c r="H80" t="s">
        <v>108</v>
      </c>
      <c r="I80" t="s">
        <v>81</v>
      </c>
      <c r="J80" t="s">
        <v>128</v>
      </c>
      <c r="K80" s="14" t="str">
        <f>LEFT(C80,SEARCH(" ",C80)-1)</f>
        <v>Alvin</v>
      </c>
      <c r="L80" s="14" t="str">
        <f>RIGHT(C80,LEN(C80)-LEN(K80)-1)</f>
        <v>Kamara</v>
      </c>
      <c r="M80" s="14" t="str">
        <f>LEFT(TRIM(F80),1)</f>
        <v>5</v>
      </c>
      <c r="N80" s="14" t="str">
        <f>RIGHT(F80,LEN(F80)-FIND("-",F80))</f>
        <v>10</v>
      </c>
      <c r="O80" s="14">
        <f>M80*12+N80</f>
        <v>70</v>
      </c>
      <c r="P80" s="14" t="str">
        <f>VLOOKUP(D80,tblNum[],2,TRUE)</f>
        <v>40-49</v>
      </c>
    </row>
    <row r="81" spans="1:16">
      <c r="A81" s="14">
        <v>2022</v>
      </c>
      <c r="B81" t="s">
        <v>42</v>
      </c>
      <c r="C81" t="s">
        <v>245</v>
      </c>
      <c r="D81">
        <v>96</v>
      </c>
      <c r="E81" t="s">
        <v>104</v>
      </c>
      <c r="F81" t="s">
        <v>51</v>
      </c>
      <c r="G81">
        <v>288</v>
      </c>
      <c r="H81" t="s">
        <v>74</v>
      </c>
      <c r="I81" t="s">
        <v>47</v>
      </c>
      <c r="J81" t="s">
        <v>167</v>
      </c>
      <c r="K81" s="14" t="str">
        <f>LEFT(C81,SEARCH(" ",C81)-1)</f>
        <v>Kingsley</v>
      </c>
      <c r="L81" s="14" t="str">
        <f>RIGHT(C81,LEN(C81)-LEN(K81)-1)</f>
        <v>Keke</v>
      </c>
      <c r="M81" s="14" t="str">
        <f>LEFT(TRIM(F81),1)</f>
        <v>6</v>
      </c>
      <c r="N81" s="14" t="str">
        <f>RIGHT(F81,LEN(F81)-FIND("-",F81))</f>
        <v>3</v>
      </c>
      <c r="O81" s="14">
        <f>M81*12+N81</f>
        <v>75</v>
      </c>
      <c r="P81" s="14" t="str">
        <f>VLOOKUP(D81,tblNum[],2,TRUE)</f>
        <v>90-99</v>
      </c>
    </row>
    <row r="82" spans="1:16">
      <c r="A82" s="14">
        <v>2022</v>
      </c>
      <c r="B82" t="s">
        <v>42</v>
      </c>
      <c r="C82" t="s">
        <v>246</v>
      </c>
      <c r="D82">
        <v>42</v>
      </c>
      <c r="E82" t="s">
        <v>50</v>
      </c>
      <c r="F82" t="s">
        <v>51</v>
      </c>
      <c r="G82">
        <v>256</v>
      </c>
      <c r="H82" t="s">
        <v>64</v>
      </c>
      <c r="I82" t="s">
        <v>215</v>
      </c>
      <c r="J82" t="s">
        <v>224</v>
      </c>
      <c r="K82" s="14" t="str">
        <f>LEFT(C82,SEARCH(" ",C82)-1)</f>
        <v>Devon</v>
      </c>
      <c r="L82" s="14" t="str">
        <f>RIGHT(C82,LEN(C82)-LEN(K82)-1)</f>
        <v>Kennard</v>
      </c>
      <c r="M82" s="14" t="str">
        <f>LEFT(TRIM(F82),1)</f>
        <v>6</v>
      </c>
      <c r="N82" s="14" t="str">
        <f>RIGHT(F82,LEN(F82)-FIND("-",F82))</f>
        <v>3</v>
      </c>
      <c r="O82" s="14">
        <f>M82*12+N82</f>
        <v>75</v>
      </c>
      <c r="P82" s="14" t="str">
        <f>VLOOKUP(D82,tblNum[],2,TRUE)</f>
        <v>40-49</v>
      </c>
    </row>
    <row r="83" spans="1:16">
      <c r="A83" s="14">
        <v>2022</v>
      </c>
      <c r="B83" t="s">
        <v>34</v>
      </c>
      <c r="C83" t="s">
        <v>247</v>
      </c>
      <c r="D83">
        <v>66</v>
      </c>
      <c r="E83" t="s">
        <v>94</v>
      </c>
      <c r="F83" t="s">
        <v>203</v>
      </c>
      <c r="G83">
        <v>311</v>
      </c>
      <c r="H83" t="s">
        <v>46</v>
      </c>
      <c r="I83" t="s">
        <v>53</v>
      </c>
      <c r="J83" t="s">
        <v>248</v>
      </c>
      <c r="K83" s="14" t="str">
        <f>LEFT(C83,SEARCH(" ",C83)-1)</f>
        <v>Lewis</v>
      </c>
      <c r="L83" s="14" t="str">
        <f>RIGHT(C83,LEN(C83)-LEN(K83)-1)</f>
        <v>Kidd</v>
      </c>
      <c r="M83" s="14" t="str">
        <f>LEFT(TRIM(F83),1)</f>
        <v>6</v>
      </c>
      <c r="N83" s="14" t="str">
        <f>RIGHT(F83,LEN(F83)-FIND("-",F83))</f>
        <v>6</v>
      </c>
      <c r="O83" s="14">
        <f>M83*12+N83</f>
        <v>78</v>
      </c>
      <c r="P83" s="14" t="str">
        <f>VLOOKUP(D83,tblNum[],2,TRUE)</f>
        <v>60-69</v>
      </c>
    </row>
    <row r="84" spans="1:16">
      <c r="A84" s="14">
        <v>2022</v>
      </c>
      <c r="B84" t="s">
        <v>42</v>
      </c>
      <c r="C84" t="s">
        <v>249</v>
      </c>
      <c r="D84">
        <v>31</v>
      </c>
      <c r="E84" t="s">
        <v>69</v>
      </c>
      <c r="F84" t="s">
        <v>111</v>
      </c>
      <c r="G84">
        <v>184</v>
      </c>
      <c r="H84" t="s">
        <v>38</v>
      </c>
      <c r="I84" t="s">
        <v>53</v>
      </c>
      <c r="J84" t="s">
        <v>250</v>
      </c>
      <c r="K84" s="14" t="str">
        <f>LEFT(C84,SEARCH(" ",C84)-1)</f>
        <v>Jontre</v>
      </c>
      <c r="L84" s="14" t="str">
        <f>RIGHT(C84,LEN(C84)-LEN(K84)-1)</f>
        <v>Kirklin</v>
      </c>
      <c r="M84" s="14" t="str">
        <f>LEFT(TRIM(F84),1)</f>
        <v>6</v>
      </c>
      <c r="N84" s="14" t="str">
        <f>RIGHT(F84,LEN(F84)-FIND("-",F84))</f>
        <v>0</v>
      </c>
      <c r="O84" s="14">
        <f>M84*12+N84</f>
        <v>72</v>
      </c>
      <c r="P84" s="14" t="str">
        <f>VLOOKUP(D84,tblNum[],2,TRUE)</f>
        <v>30-39</v>
      </c>
    </row>
    <row r="85" spans="1:16">
      <c r="A85" s="14">
        <v>2022</v>
      </c>
      <c r="B85" t="s">
        <v>34</v>
      </c>
      <c r="C85" t="s">
        <v>251</v>
      </c>
      <c r="D85">
        <v>90</v>
      </c>
      <c r="E85" t="s">
        <v>44</v>
      </c>
      <c r="F85" t="s">
        <v>160</v>
      </c>
      <c r="G85">
        <v>289</v>
      </c>
      <c r="H85" t="s">
        <v>174</v>
      </c>
      <c r="I85" t="s">
        <v>81</v>
      </c>
      <c r="J85" t="s">
        <v>191</v>
      </c>
      <c r="K85" s="14" t="str">
        <f>LEFT(C85,SEARCH(" ",C85)-1)</f>
        <v>Tanoh</v>
      </c>
      <c r="L85" s="14" t="str">
        <f>RIGHT(C85,LEN(C85)-LEN(K85)-1)</f>
        <v>Kpassagnon</v>
      </c>
      <c r="M85" s="14" t="str">
        <f>LEFT(TRIM(F85),1)</f>
        <v>6</v>
      </c>
      <c r="N85" s="14" t="str">
        <f>RIGHT(F85,LEN(F85)-FIND("-",F85))</f>
        <v>7</v>
      </c>
      <c r="O85" s="14">
        <f>M85*12+N85</f>
        <v>79</v>
      </c>
      <c r="P85" s="14" t="str">
        <f>VLOOKUP(D85,tblNum[],2,TRUE)</f>
        <v>90-99</v>
      </c>
    </row>
    <row r="86" spans="1:16">
      <c r="A86" s="14">
        <v>2022</v>
      </c>
      <c r="B86" t="s">
        <v>34</v>
      </c>
      <c r="C86" t="s">
        <v>252</v>
      </c>
      <c r="D86">
        <v>44</v>
      </c>
      <c r="E86" t="s">
        <v>57</v>
      </c>
      <c r="F86" t="s">
        <v>203</v>
      </c>
      <c r="G86">
        <v>260</v>
      </c>
      <c r="H86" t="s">
        <v>46</v>
      </c>
      <c r="I86" t="s">
        <v>53</v>
      </c>
      <c r="J86" t="s">
        <v>135</v>
      </c>
      <c r="K86" s="14" t="str">
        <f>LEFT(C86,SEARCH(" ",C86)-1)</f>
        <v>Lucas</v>
      </c>
      <c r="L86" s="14" t="str">
        <f>RIGHT(C86,LEN(C86)-LEN(K86)-1)</f>
        <v>Krull</v>
      </c>
      <c r="M86" s="14" t="str">
        <f>LEFT(TRIM(F86),1)</f>
        <v>6</v>
      </c>
      <c r="N86" s="14" t="str">
        <f>RIGHT(F86,LEN(F86)-FIND("-",F86))</f>
        <v>6</v>
      </c>
      <c r="O86" s="14">
        <f>M86*12+N86</f>
        <v>78</v>
      </c>
      <c r="P86" s="14" t="str">
        <f>VLOOKUP(D86,tblNum[],2,TRUE)</f>
        <v>40-49</v>
      </c>
    </row>
    <row r="87" spans="1:16">
      <c r="A87" s="14">
        <v>2022</v>
      </c>
      <c r="B87" t="s">
        <v>34</v>
      </c>
      <c r="C87" t="s">
        <v>253</v>
      </c>
      <c r="D87">
        <v>77</v>
      </c>
      <c r="E87" t="s">
        <v>94</v>
      </c>
      <c r="F87" t="s">
        <v>45</v>
      </c>
      <c r="G87">
        <v>310</v>
      </c>
      <c r="H87" t="s">
        <v>174</v>
      </c>
      <c r="I87" t="s">
        <v>60</v>
      </c>
      <c r="J87" t="s">
        <v>254</v>
      </c>
      <c r="K87" s="14" t="str">
        <f>LEFT(C87,SEARCH(" ",C87)-1)</f>
        <v>Forrest</v>
      </c>
      <c r="L87" s="14" t="str">
        <f>RIGHT(C87,LEN(C87)-LEN(K87)-1)</f>
        <v>Lamp</v>
      </c>
      <c r="M87" s="14" t="str">
        <f>LEFT(TRIM(F87),1)</f>
        <v>6</v>
      </c>
      <c r="N87" s="14" t="str">
        <f>RIGHT(F87,LEN(F87)-FIND("-",F87))</f>
        <v>4</v>
      </c>
      <c r="O87" s="14">
        <f>M87*12+N87</f>
        <v>76</v>
      </c>
      <c r="P87" s="14" t="str">
        <f>VLOOKUP(D87,tblNum[],2,TRUE)</f>
        <v>70-79</v>
      </c>
    </row>
    <row r="88" spans="1:16">
      <c r="A88" s="14">
        <v>2022</v>
      </c>
      <c r="B88" t="s">
        <v>34</v>
      </c>
      <c r="C88" t="s">
        <v>255</v>
      </c>
      <c r="D88">
        <v>80</v>
      </c>
      <c r="E88" t="s">
        <v>69</v>
      </c>
      <c r="F88" t="s">
        <v>123</v>
      </c>
      <c r="G88">
        <v>202</v>
      </c>
      <c r="H88" t="s">
        <v>59</v>
      </c>
      <c r="I88" t="s">
        <v>215</v>
      </c>
      <c r="J88" t="s">
        <v>204</v>
      </c>
      <c r="K88" s="14" t="str">
        <f>LEFT(C88,SEARCH(" ",C88)-1)</f>
        <v>Jarvis</v>
      </c>
      <c r="L88" s="14" t="str">
        <f>RIGHT(C88,LEN(C88)-LEN(K88)-1)</f>
        <v>Landry</v>
      </c>
      <c r="M88" s="14" t="str">
        <f>LEFT(TRIM(F88),1)</f>
        <v>5</v>
      </c>
      <c r="N88" s="14" t="str">
        <f>RIGHT(F88,LEN(F88)-FIND("-",F88))</f>
        <v>11</v>
      </c>
      <c r="O88" s="14">
        <f>M88*12+N88</f>
        <v>71</v>
      </c>
      <c r="P88" s="14" t="str">
        <f>VLOOKUP(D88,tblNum[],2,TRUE)</f>
        <v>80-89</v>
      </c>
    </row>
    <row r="89" spans="1:16">
      <c r="A89" s="14">
        <v>2022</v>
      </c>
      <c r="B89" t="s">
        <v>34</v>
      </c>
      <c r="C89" t="s">
        <v>256</v>
      </c>
      <c r="D89">
        <v>23</v>
      </c>
      <c r="E89" t="s">
        <v>36</v>
      </c>
      <c r="F89" t="s">
        <v>111</v>
      </c>
      <c r="G89">
        <v>192</v>
      </c>
      <c r="H89" t="s">
        <v>80</v>
      </c>
      <c r="I89" t="s">
        <v>81</v>
      </c>
      <c r="J89" t="s">
        <v>257</v>
      </c>
      <c r="K89" s="14" t="str">
        <f>LEFT(C89,SEARCH(" ",C89)-1)</f>
        <v>Marshon</v>
      </c>
      <c r="L89" s="14" t="str">
        <f>RIGHT(C89,LEN(C89)-LEN(K89)-1)</f>
        <v>Lattimore</v>
      </c>
      <c r="M89" s="14" t="str">
        <f>LEFT(TRIM(F89),1)</f>
        <v>6</v>
      </c>
      <c r="N89" s="14" t="str">
        <f>RIGHT(F89,LEN(F89)-FIND("-",F89))</f>
        <v>0</v>
      </c>
      <c r="O89" s="14">
        <f>M89*12+N89</f>
        <v>72</v>
      </c>
      <c r="P89" s="14" t="str">
        <f>VLOOKUP(D89,tblNum[],2,TRUE)</f>
        <v>20-29</v>
      </c>
    </row>
    <row r="90" spans="1:16">
      <c r="A90" s="14">
        <v>2022</v>
      </c>
      <c r="B90" t="s">
        <v>42</v>
      </c>
      <c r="C90" t="s">
        <v>258</v>
      </c>
      <c r="D90">
        <v>90</v>
      </c>
      <c r="E90" t="s">
        <v>104</v>
      </c>
      <c r="F90" t="s">
        <v>58</v>
      </c>
      <c r="G90">
        <v>308</v>
      </c>
      <c r="H90" t="s">
        <v>38</v>
      </c>
      <c r="I90" t="s">
        <v>91</v>
      </c>
      <c r="J90" t="s">
        <v>204</v>
      </c>
      <c r="K90" s="14" t="str">
        <f>LEFT(C90,SEARCH(" ",C90)-1)</f>
        <v>Rashard</v>
      </c>
      <c r="L90" s="14" t="str">
        <f>RIGHT(C90,LEN(C90)-LEN(K90)-1)</f>
        <v>Lawrence</v>
      </c>
      <c r="M90" s="14" t="str">
        <f>LEFT(TRIM(F90),1)</f>
        <v>6</v>
      </c>
      <c r="N90" s="14" t="str">
        <f>RIGHT(F90,LEN(F90)-FIND("-",F90))</f>
        <v>2</v>
      </c>
      <c r="O90" s="14">
        <f>M90*12+N90</f>
        <v>74</v>
      </c>
      <c r="P90" s="14" t="str">
        <f>VLOOKUP(D90,tblNum[],2,TRUE)</f>
        <v>90-99</v>
      </c>
    </row>
    <row r="91" spans="1:16">
      <c r="A91" s="14">
        <v>2022</v>
      </c>
      <c r="B91" t="s">
        <v>42</v>
      </c>
      <c r="C91" t="s">
        <v>259</v>
      </c>
      <c r="D91">
        <v>93</v>
      </c>
      <c r="E91" t="s">
        <v>44</v>
      </c>
      <c r="F91" t="s">
        <v>45</v>
      </c>
      <c r="G91">
        <v>280</v>
      </c>
      <c r="H91" t="s">
        <v>46</v>
      </c>
      <c r="I91" t="s">
        <v>39</v>
      </c>
      <c r="J91" t="s">
        <v>189</v>
      </c>
      <c r="K91" s="14" t="str">
        <f>LEFT(C91,SEARCH(" ",C91)-1)</f>
        <v>Jonathan</v>
      </c>
      <c r="L91" s="14" t="str">
        <f>RIGHT(C91,LEN(C91)-LEN(K91)-1)</f>
        <v>Ledbetter</v>
      </c>
      <c r="M91" s="14" t="str">
        <f>LEFT(TRIM(F91),1)</f>
        <v>6</v>
      </c>
      <c r="N91" s="14" t="str">
        <f>RIGHT(F91,LEN(F91)-FIND("-",F91))</f>
        <v>4</v>
      </c>
      <c r="O91" s="14">
        <f>M91*12+N91</f>
        <v>76</v>
      </c>
      <c r="P91" s="14" t="str">
        <f>VLOOKUP(D91,tblNum[],2,TRUE)</f>
        <v>90-99</v>
      </c>
    </row>
    <row r="92" spans="1:16">
      <c r="A92" s="14">
        <v>2022</v>
      </c>
      <c r="B92" t="s">
        <v>42</v>
      </c>
      <c r="C92" t="s">
        <v>260</v>
      </c>
      <c r="D92">
        <v>14</v>
      </c>
      <c r="E92" t="s">
        <v>137</v>
      </c>
      <c r="F92" t="s">
        <v>37</v>
      </c>
      <c r="G92">
        <v>185</v>
      </c>
      <c r="H92" t="s">
        <v>261</v>
      </c>
      <c r="I92" t="s">
        <v>262</v>
      </c>
      <c r="J92" t="s">
        <v>135</v>
      </c>
      <c r="K92" s="14" t="str">
        <f>LEFT(C92,SEARCH(" ",C92)-1)</f>
        <v>Andy</v>
      </c>
      <c r="L92" s="14" t="str">
        <f>RIGHT(C92,LEN(C92)-LEN(K92)-1)</f>
        <v>Lee</v>
      </c>
      <c r="M92" s="14" t="str">
        <f>LEFT(TRIM(F92),1)</f>
        <v>6</v>
      </c>
      <c r="N92" s="14" t="str">
        <f>RIGHT(F92,LEN(F92)-FIND("-",F92))</f>
        <v>1</v>
      </c>
      <c r="O92" s="14">
        <f>M92*12+N92</f>
        <v>73</v>
      </c>
      <c r="P92" s="14" t="str">
        <f>VLOOKUP(D92,tblNum[],2,TRUE)</f>
        <v>10-19</v>
      </c>
    </row>
    <row r="93" spans="1:16">
      <c r="A93" s="14">
        <v>2022</v>
      </c>
      <c r="B93" t="s">
        <v>42</v>
      </c>
      <c r="C93" t="s">
        <v>263</v>
      </c>
      <c r="D93">
        <v>53</v>
      </c>
      <c r="E93" t="s">
        <v>50</v>
      </c>
      <c r="F93" t="s">
        <v>58</v>
      </c>
      <c r="G93">
        <v>240</v>
      </c>
      <c r="H93" t="s">
        <v>74</v>
      </c>
      <c r="I93" t="s">
        <v>91</v>
      </c>
      <c r="J93" t="s">
        <v>264</v>
      </c>
      <c r="K93" s="14" t="str">
        <f>LEFT(C93,SEARCH(" ",C93)-1)</f>
        <v>Jessie</v>
      </c>
      <c r="L93" s="14" t="str">
        <f>RIGHT(C93,LEN(C93)-LEN(K93)-1)</f>
        <v>Lemonier</v>
      </c>
      <c r="M93" s="14" t="str">
        <f>LEFT(TRIM(F93),1)</f>
        <v>6</v>
      </c>
      <c r="N93" s="14" t="str">
        <f>RIGHT(F93,LEN(F93)-FIND("-",F93))</f>
        <v>2</v>
      </c>
      <c r="O93" s="14">
        <f>M93*12+N93</f>
        <v>74</v>
      </c>
      <c r="P93" s="14" t="str">
        <f>VLOOKUP(D93,tblNum[],2,TRUE)</f>
        <v>50-59</v>
      </c>
    </row>
    <row r="94" spans="1:16">
      <c r="A94" s="14">
        <v>2022</v>
      </c>
      <c r="B94" t="s">
        <v>42</v>
      </c>
      <c r="C94" t="s">
        <v>265</v>
      </c>
      <c r="D94">
        <v>65</v>
      </c>
      <c r="E94" t="s">
        <v>94</v>
      </c>
      <c r="F94" t="s">
        <v>51</v>
      </c>
      <c r="G94">
        <v>304</v>
      </c>
      <c r="H94" t="s">
        <v>74</v>
      </c>
      <c r="I94" t="s">
        <v>53</v>
      </c>
      <c r="J94" t="s">
        <v>266</v>
      </c>
      <c r="K94" s="14" t="str">
        <f>LEFT(C94,SEARCH(" ",C94)-1)</f>
        <v>Greg</v>
      </c>
      <c r="L94" s="14" t="str">
        <f>RIGHT(C94,LEN(C94)-LEN(K94)-1)</f>
        <v>Long</v>
      </c>
      <c r="M94" s="14" t="str">
        <f>LEFT(TRIM(F94),1)</f>
        <v>6</v>
      </c>
      <c r="N94" s="14" t="str">
        <f>RIGHT(F94,LEN(F94)-FIND("-",F94))</f>
        <v>3</v>
      </c>
      <c r="O94" s="14">
        <f>M94*12+N94</f>
        <v>75</v>
      </c>
      <c r="P94" s="14" t="str">
        <f>VLOOKUP(D94,tblNum[],2,TRUE)</f>
        <v>60-69</v>
      </c>
    </row>
    <row r="95" spans="1:16">
      <c r="A95" s="14">
        <v>2022</v>
      </c>
      <c r="B95" t="s">
        <v>42</v>
      </c>
      <c r="C95" t="s">
        <v>267</v>
      </c>
      <c r="D95">
        <v>43</v>
      </c>
      <c r="E95" t="s">
        <v>50</v>
      </c>
      <c r="F95" t="s">
        <v>51</v>
      </c>
      <c r="G95">
        <v>247</v>
      </c>
      <c r="H95" t="s">
        <v>38</v>
      </c>
      <c r="I95" t="s">
        <v>53</v>
      </c>
      <c r="J95" t="s">
        <v>179</v>
      </c>
      <c r="K95" s="14" t="str">
        <f>LEFT(C95,SEARCH(" ",C95)-1)</f>
        <v>Jesse</v>
      </c>
      <c r="L95" s="14" t="str">
        <f>RIGHT(C95,LEN(C95)-LEN(K95)-1)</f>
        <v>Luketa</v>
      </c>
      <c r="M95" s="14" t="str">
        <f>LEFT(TRIM(F95),1)</f>
        <v>6</v>
      </c>
      <c r="N95" s="14" t="str">
        <f>RIGHT(F95,LEN(F95)-FIND("-",F95))</f>
        <v>3</v>
      </c>
      <c r="O95" s="14">
        <f>M95*12+N95</f>
        <v>75</v>
      </c>
      <c r="P95" s="14" t="str">
        <f>VLOOKUP(D95,tblNum[],2,TRUE)</f>
        <v>40-49</v>
      </c>
    </row>
    <row r="96" spans="1:16">
      <c r="A96" s="14">
        <v>2022</v>
      </c>
      <c r="B96" t="s">
        <v>34</v>
      </c>
      <c r="C96" t="s">
        <v>268</v>
      </c>
      <c r="D96">
        <v>3</v>
      </c>
      <c r="E96" t="s">
        <v>269</v>
      </c>
      <c r="F96" t="s">
        <v>123</v>
      </c>
      <c r="G96">
        <v>184</v>
      </c>
      <c r="H96" t="s">
        <v>174</v>
      </c>
      <c r="I96" t="s">
        <v>65</v>
      </c>
      <c r="J96" t="s">
        <v>270</v>
      </c>
      <c r="K96" s="14" t="str">
        <f>LEFT(C96,SEARCH(" ",C96)-1)</f>
        <v>Wil</v>
      </c>
      <c r="L96" s="14" t="str">
        <f>RIGHT(C96,LEN(C96)-LEN(K96)-1)</f>
        <v>Lutz</v>
      </c>
      <c r="M96" s="14" t="str">
        <f>LEFT(TRIM(F96),1)</f>
        <v>5</v>
      </c>
      <c r="N96" s="14" t="str">
        <f>RIGHT(F96,LEN(F96)-FIND("-",F96))</f>
        <v>11</v>
      </c>
      <c r="O96" s="14">
        <f>M96*12+N96</f>
        <v>71</v>
      </c>
      <c r="P96" s="14" t="str">
        <f>VLOOKUP(D96,tblNum[],2,TRUE)</f>
        <v>0-9</v>
      </c>
    </row>
    <row r="97" spans="1:16">
      <c r="A97" s="14">
        <v>2022</v>
      </c>
      <c r="B97" t="s">
        <v>34</v>
      </c>
      <c r="C97" t="s">
        <v>271</v>
      </c>
      <c r="D97">
        <v>37</v>
      </c>
      <c r="E97" t="s">
        <v>169</v>
      </c>
      <c r="F97" t="s">
        <v>37</v>
      </c>
      <c r="G97">
        <v>196</v>
      </c>
      <c r="H97" t="s">
        <v>46</v>
      </c>
      <c r="I97" t="s">
        <v>39</v>
      </c>
      <c r="J97" t="s">
        <v>272</v>
      </c>
      <c r="K97" s="14" t="str">
        <f>LEFT(C97,SEARCH(" ",C97)-1)</f>
        <v>Dylan</v>
      </c>
      <c r="L97" s="14" t="str">
        <f>RIGHT(C97,LEN(C97)-LEN(K97)-1)</f>
        <v>Mabin</v>
      </c>
      <c r="M97" s="14" t="str">
        <f>LEFT(TRIM(F97),1)</f>
        <v>6</v>
      </c>
      <c r="N97" s="14" t="str">
        <f>RIGHT(F97,LEN(F97)-FIND("-",F97))</f>
        <v>1</v>
      </c>
      <c r="O97" s="14">
        <f>M97*12+N97</f>
        <v>73</v>
      </c>
      <c r="P97" s="14" t="str">
        <f>VLOOKUP(D97,tblNum[],2,TRUE)</f>
        <v>30-39</v>
      </c>
    </row>
    <row r="98" spans="1:16">
      <c r="A98" s="14">
        <v>2022</v>
      </c>
      <c r="B98" t="s">
        <v>42</v>
      </c>
      <c r="C98" t="s">
        <v>273</v>
      </c>
      <c r="D98">
        <v>60</v>
      </c>
      <c r="E98" t="s">
        <v>94</v>
      </c>
      <c r="F98" t="s">
        <v>160</v>
      </c>
      <c r="G98">
        <v>300</v>
      </c>
      <c r="H98" t="s">
        <v>80</v>
      </c>
      <c r="I98" t="s">
        <v>39</v>
      </c>
      <c r="J98" t="s">
        <v>105</v>
      </c>
      <c r="K98" s="14" t="str">
        <f>LEFT(C98,SEARCH(" ",C98)-1)</f>
        <v>Koda</v>
      </c>
      <c r="L98" s="14" t="str">
        <f>RIGHT(C98,LEN(C98)-LEN(K98)-1)</f>
        <v>Martin</v>
      </c>
      <c r="M98" s="14" t="str">
        <f>LEFT(TRIM(F98),1)</f>
        <v>6</v>
      </c>
      <c r="N98" s="14" t="str">
        <f>RIGHT(F98,LEN(F98)-FIND("-",F98))</f>
        <v>7</v>
      </c>
      <c r="O98" s="14">
        <f>M98*12+N98</f>
        <v>79</v>
      </c>
      <c r="P98" s="14" t="str">
        <f>VLOOKUP(D98,tblNum[],2,TRUE)</f>
        <v>60-69</v>
      </c>
    </row>
    <row r="99" spans="1:16">
      <c r="A99" s="14">
        <v>2022</v>
      </c>
      <c r="B99" t="s">
        <v>34</v>
      </c>
      <c r="C99" t="s">
        <v>274</v>
      </c>
      <c r="D99">
        <v>72</v>
      </c>
      <c r="E99" t="s">
        <v>275</v>
      </c>
      <c r="F99" t="s">
        <v>45</v>
      </c>
      <c r="G99">
        <v>299</v>
      </c>
      <c r="H99" t="s">
        <v>59</v>
      </c>
      <c r="I99" t="s">
        <v>65</v>
      </c>
      <c r="J99" t="s">
        <v>112</v>
      </c>
      <c r="K99" s="14" t="str">
        <f>LEFT(C99,SEARCH(" ",C99)-1)</f>
        <v>Nick</v>
      </c>
      <c r="L99" s="14" t="str">
        <f>RIGHT(C99,LEN(C99)-LEN(K99)-1)</f>
        <v>Martin</v>
      </c>
      <c r="M99" s="14" t="str">
        <f>LEFT(TRIM(F99),1)</f>
        <v>6</v>
      </c>
      <c r="N99" s="14" t="str">
        <f>RIGHT(F99,LEN(F99)-FIND("-",F99))</f>
        <v>4</v>
      </c>
      <c r="O99" s="14">
        <f>M99*12+N99</f>
        <v>76</v>
      </c>
      <c r="P99" s="14" t="str">
        <f>VLOOKUP(D99,tblNum[],2,TRUE)</f>
        <v>70-79</v>
      </c>
    </row>
    <row r="100" spans="1:16">
      <c r="A100" s="14">
        <v>2022</v>
      </c>
      <c r="B100" t="s">
        <v>34</v>
      </c>
      <c r="C100" t="s">
        <v>276</v>
      </c>
      <c r="D100">
        <v>32</v>
      </c>
      <c r="E100" t="s">
        <v>277</v>
      </c>
      <c r="F100" t="s">
        <v>101</v>
      </c>
      <c r="G100">
        <v>190</v>
      </c>
      <c r="H100" t="s">
        <v>214</v>
      </c>
      <c r="I100" t="s">
        <v>165</v>
      </c>
      <c r="J100" t="s">
        <v>204</v>
      </c>
      <c r="K100" s="14" t="str">
        <f>LEFT(C100,SEARCH(" ",C100)-1)</f>
        <v>Tyrann</v>
      </c>
      <c r="L100" s="14" t="str">
        <f>RIGHT(C100,LEN(C100)-LEN(K100)-1)</f>
        <v>Mathieu</v>
      </c>
      <c r="M100" s="14" t="str">
        <f>LEFT(TRIM(F100),1)</f>
        <v>5</v>
      </c>
      <c r="N100" s="14" t="str">
        <f>RIGHT(F100,LEN(F100)-FIND("-",F100))</f>
        <v>9</v>
      </c>
      <c r="O100" s="14">
        <f>M100*12+N100</f>
        <v>69</v>
      </c>
      <c r="P100" s="14" t="str">
        <f>VLOOKUP(D100,tblNum[],2,TRUE)</f>
        <v>30-39</v>
      </c>
    </row>
    <row r="101" spans="1:16">
      <c r="A101" s="14">
        <v>2022</v>
      </c>
      <c r="B101" t="s">
        <v>42</v>
      </c>
      <c r="C101" t="s">
        <v>278</v>
      </c>
      <c r="D101">
        <v>35</v>
      </c>
      <c r="E101" t="s">
        <v>36</v>
      </c>
      <c r="F101" t="s">
        <v>58</v>
      </c>
      <c r="G101">
        <v>195</v>
      </c>
      <c r="H101" t="s">
        <v>74</v>
      </c>
      <c r="I101" t="s">
        <v>53</v>
      </c>
      <c r="J101" t="s">
        <v>279</v>
      </c>
      <c r="K101" s="14" t="str">
        <f>LEFT(C101,SEARCH(" ",C101)-1)</f>
        <v>Christian</v>
      </c>
      <c r="L101" s="14" t="str">
        <f>RIGHT(C101,LEN(C101)-LEN(K101)-1)</f>
        <v>Matthew</v>
      </c>
      <c r="M101" s="14" t="str">
        <f>LEFT(TRIM(F101),1)</f>
        <v>6</v>
      </c>
      <c r="N101" s="14" t="str">
        <f>RIGHT(F101,LEN(F101)-FIND("-",F101))</f>
        <v>2</v>
      </c>
      <c r="O101" s="14">
        <f>M101*12+N101</f>
        <v>74</v>
      </c>
      <c r="P101" s="14" t="str">
        <f>VLOOKUP(D101,tblNum[],2,TRUE)</f>
        <v>30-39</v>
      </c>
    </row>
    <row r="102" spans="1:16">
      <c r="A102" s="14">
        <v>2022</v>
      </c>
      <c r="B102" t="s">
        <v>34</v>
      </c>
      <c r="C102" t="s">
        <v>280</v>
      </c>
      <c r="D102">
        <v>6</v>
      </c>
      <c r="E102" t="s">
        <v>79</v>
      </c>
      <c r="F102" t="s">
        <v>123</v>
      </c>
      <c r="G102">
        <v>207</v>
      </c>
      <c r="H102" t="s">
        <v>59</v>
      </c>
      <c r="I102" t="s">
        <v>81</v>
      </c>
      <c r="J102" t="s">
        <v>177</v>
      </c>
      <c r="K102" s="14" t="str">
        <f>LEFT(C102,SEARCH(" ",C102)-1)</f>
        <v>Marcus</v>
      </c>
      <c r="L102" s="14" t="str">
        <f>RIGHT(C102,LEN(C102)-LEN(K102)-1)</f>
        <v>Maye</v>
      </c>
      <c r="M102" s="14" t="str">
        <f>LEFT(TRIM(F102),1)</f>
        <v>5</v>
      </c>
      <c r="N102" s="14" t="str">
        <f>RIGHT(F102,LEN(F102)-FIND("-",F102))</f>
        <v>11</v>
      </c>
      <c r="O102" s="14">
        <f>M102*12+N102</f>
        <v>71</v>
      </c>
      <c r="P102" s="14" t="str">
        <f>VLOOKUP(D102,tblNum[],2,TRUE)</f>
        <v>0-9</v>
      </c>
    </row>
    <row r="103" spans="1:16">
      <c r="A103" s="14">
        <v>2022</v>
      </c>
      <c r="B103" t="s">
        <v>42</v>
      </c>
      <c r="C103" t="s">
        <v>281</v>
      </c>
      <c r="D103">
        <v>85</v>
      </c>
      <c r="E103" t="s">
        <v>57</v>
      </c>
      <c r="F103" t="s">
        <v>51</v>
      </c>
      <c r="G103">
        <v>249</v>
      </c>
      <c r="H103" t="s">
        <v>149</v>
      </c>
      <c r="I103" t="s">
        <v>53</v>
      </c>
      <c r="J103" t="s">
        <v>241</v>
      </c>
      <c r="K103" s="14" t="str">
        <f>LEFT(C103,SEARCH(" ",C103)-1)</f>
        <v>Trey</v>
      </c>
      <c r="L103" s="14" t="str">
        <f>RIGHT(C103,LEN(C103)-LEN(K103)-1)</f>
        <v>McBride</v>
      </c>
      <c r="M103" s="14" t="str">
        <f>LEFT(TRIM(F103),1)</f>
        <v>6</v>
      </c>
      <c r="N103" s="14" t="str">
        <f>RIGHT(F103,LEN(F103)-FIND("-",F103))</f>
        <v>3</v>
      </c>
      <c r="O103" s="14">
        <f>M103*12+N103</f>
        <v>75</v>
      </c>
      <c r="P103" s="14" t="str">
        <f>VLOOKUP(D103,tblNum[],2,TRUE)</f>
        <v>80-89</v>
      </c>
    </row>
    <row r="104" spans="1:16">
      <c r="A104" s="14">
        <v>2022</v>
      </c>
      <c r="B104" t="s">
        <v>42</v>
      </c>
      <c r="C104" t="s">
        <v>282</v>
      </c>
      <c r="D104">
        <v>12</v>
      </c>
      <c r="E104" t="s">
        <v>110</v>
      </c>
      <c r="F104" t="s">
        <v>37</v>
      </c>
      <c r="G104">
        <v>212</v>
      </c>
      <c r="H104" t="s">
        <v>283</v>
      </c>
      <c r="I104" t="s">
        <v>284</v>
      </c>
      <c r="J104" t="s">
        <v>124</v>
      </c>
      <c r="K104" s="14" t="str">
        <f>LEFT(C104,SEARCH(" ",C104)-1)</f>
        <v>Colt</v>
      </c>
      <c r="L104" s="14" t="str">
        <f>RIGHT(C104,LEN(C104)-LEN(K104)-1)</f>
        <v>McCoy</v>
      </c>
      <c r="M104" s="14" t="str">
        <f>LEFT(TRIM(F104),1)</f>
        <v>6</v>
      </c>
      <c r="N104" s="14" t="str">
        <f>RIGHT(F104,LEN(F104)-FIND("-",F104))</f>
        <v>1</v>
      </c>
      <c r="O104" s="14">
        <f>M104*12+N104</f>
        <v>73</v>
      </c>
      <c r="P104" s="14" t="str">
        <f>VLOOKUP(D104,tblNum[],2,TRUE)</f>
        <v>10-19</v>
      </c>
    </row>
    <row r="105" spans="1:16">
      <c r="A105" s="14">
        <v>2022</v>
      </c>
      <c r="B105" t="s">
        <v>34</v>
      </c>
      <c r="C105" t="s">
        <v>285</v>
      </c>
      <c r="D105">
        <v>78</v>
      </c>
      <c r="E105" t="s">
        <v>286</v>
      </c>
      <c r="F105" t="s">
        <v>45</v>
      </c>
      <c r="G105">
        <v>303</v>
      </c>
      <c r="H105" t="s">
        <v>46</v>
      </c>
      <c r="I105" t="s">
        <v>47</v>
      </c>
      <c r="J105" t="s">
        <v>167</v>
      </c>
      <c r="K105" s="14" t="str">
        <f>LEFT(C105,SEARCH(" ",C105)-1)</f>
        <v>Erik</v>
      </c>
      <c r="L105" s="14" t="str">
        <f>RIGHT(C105,LEN(C105)-LEN(K105)-1)</f>
        <v>McCoy</v>
      </c>
      <c r="M105" s="14" t="str">
        <f>LEFT(TRIM(F105),1)</f>
        <v>6</v>
      </c>
      <c r="N105" s="14" t="str">
        <f>RIGHT(F105,LEN(F105)-FIND("-",F105))</f>
        <v>4</v>
      </c>
      <c r="O105" s="14">
        <f>M105*12+N105</f>
        <v>76</v>
      </c>
      <c r="P105" s="14" t="str">
        <f>VLOOKUP(D105,tblNum[],2,TRUE)</f>
        <v>70-79</v>
      </c>
    </row>
    <row r="106" spans="1:16">
      <c r="A106" s="14">
        <v>2022</v>
      </c>
      <c r="B106" t="s">
        <v>42</v>
      </c>
      <c r="C106" t="s">
        <v>287</v>
      </c>
      <c r="D106">
        <v>19</v>
      </c>
      <c r="E106" t="s">
        <v>110</v>
      </c>
      <c r="F106" t="s">
        <v>111</v>
      </c>
      <c r="G106">
        <v>202</v>
      </c>
      <c r="H106" t="s">
        <v>80</v>
      </c>
      <c r="I106" t="s">
        <v>47</v>
      </c>
      <c r="J106" t="s">
        <v>179</v>
      </c>
      <c r="K106" s="14" t="str">
        <f>LEFT(C106,SEARCH(" ",C106)-1)</f>
        <v>Trace</v>
      </c>
      <c r="L106" s="14" t="str">
        <f>RIGHT(C106,LEN(C106)-LEN(K106)-1)</f>
        <v>McSorley</v>
      </c>
      <c r="M106" s="14" t="str">
        <f>LEFT(TRIM(F106),1)</f>
        <v>6</v>
      </c>
      <c r="N106" s="14" t="str">
        <f>RIGHT(F106,LEN(F106)-FIND("-",F106))</f>
        <v>0</v>
      </c>
      <c r="O106" s="14">
        <f>M106*12+N106</f>
        <v>72</v>
      </c>
      <c r="P106" s="14" t="str">
        <f>VLOOKUP(D106,tblNum[],2,TRUE)</f>
        <v>10-19</v>
      </c>
    </row>
    <row r="107" spans="1:16">
      <c r="A107" s="14">
        <v>2022</v>
      </c>
      <c r="B107" t="s">
        <v>34</v>
      </c>
      <c r="C107" t="s">
        <v>288</v>
      </c>
      <c r="D107">
        <v>85</v>
      </c>
      <c r="E107" t="s">
        <v>69</v>
      </c>
      <c r="F107" t="s">
        <v>111</v>
      </c>
      <c r="G107">
        <v>208</v>
      </c>
      <c r="H107" t="s">
        <v>74</v>
      </c>
      <c r="I107" t="s">
        <v>75</v>
      </c>
      <c r="J107" t="s">
        <v>147</v>
      </c>
      <c r="K107" s="14" t="str">
        <f>LEFT(C107,SEARCH(" ",C107)-1)</f>
        <v>Kirk</v>
      </c>
      <c r="L107" s="14" t="str">
        <f>RIGHT(C107,LEN(C107)-LEN(K107)-1)</f>
        <v>Merritt</v>
      </c>
      <c r="M107" s="14" t="str">
        <f>LEFT(TRIM(F107),1)</f>
        <v>6</v>
      </c>
      <c r="N107" s="14" t="str">
        <f>RIGHT(F107,LEN(F107)-FIND("-",F107))</f>
        <v>0</v>
      </c>
      <c r="O107" s="14">
        <f>M107*12+N107</f>
        <v>72</v>
      </c>
      <c r="P107" s="14" t="str">
        <f>VLOOKUP(D107,tblNum[],2,TRUE)</f>
        <v>80-89</v>
      </c>
    </row>
    <row r="108" spans="1:16">
      <c r="A108" s="14">
        <v>2022</v>
      </c>
      <c r="B108" t="s">
        <v>42</v>
      </c>
      <c r="C108" t="s">
        <v>289</v>
      </c>
      <c r="D108">
        <v>66</v>
      </c>
      <c r="E108" t="s">
        <v>94</v>
      </c>
      <c r="F108" t="s">
        <v>117</v>
      </c>
      <c r="G108">
        <v>314</v>
      </c>
      <c r="H108" t="s">
        <v>80</v>
      </c>
      <c r="I108" t="s">
        <v>47</v>
      </c>
      <c r="J108" t="s">
        <v>290</v>
      </c>
      <c r="K108" s="14" t="str">
        <f>LEFT(C108,SEARCH(" ",C108)-1)</f>
        <v>Joshua</v>
      </c>
      <c r="L108" s="14" t="str">
        <f>RIGHT(C108,LEN(C108)-LEN(K108)-1)</f>
        <v>Miles</v>
      </c>
      <c r="M108" s="14" t="str">
        <f>LEFT(TRIM(F108),1)</f>
        <v>6</v>
      </c>
      <c r="N108" s="14" t="str">
        <f>RIGHT(F108,LEN(F108)-FIND("-",F108))</f>
        <v>5</v>
      </c>
      <c r="O108" s="14">
        <f>M108*12+N108</f>
        <v>77</v>
      </c>
      <c r="P108" s="14" t="str">
        <f>VLOOKUP(D108,tblNum[],2,TRUE)</f>
        <v>60-69</v>
      </c>
    </row>
    <row r="109" spans="1:16">
      <c r="A109" s="14">
        <v>2022</v>
      </c>
      <c r="B109" t="s">
        <v>42</v>
      </c>
      <c r="C109" t="s">
        <v>291</v>
      </c>
      <c r="D109">
        <v>4</v>
      </c>
      <c r="E109" t="s">
        <v>69</v>
      </c>
      <c r="F109" t="s">
        <v>155</v>
      </c>
      <c r="G109">
        <v>180</v>
      </c>
      <c r="H109" t="s">
        <v>149</v>
      </c>
      <c r="I109" t="s">
        <v>39</v>
      </c>
      <c r="J109" t="s">
        <v>266</v>
      </c>
      <c r="K109" s="14" t="str">
        <f>LEFT(C109,SEARCH(" ",C109)-1)</f>
        <v>Rondale</v>
      </c>
      <c r="L109" s="14" t="str">
        <f>RIGHT(C109,LEN(C109)-LEN(K109)-1)</f>
        <v>Moore</v>
      </c>
      <c r="M109" s="14" t="str">
        <f>LEFT(TRIM(F109),1)</f>
        <v>5</v>
      </c>
      <c r="N109" s="14" t="str">
        <f>RIGHT(F109,LEN(F109)-FIND("-",F109))</f>
        <v>7</v>
      </c>
      <c r="O109" s="14">
        <f>M109*12+N109</f>
        <v>67</v>
      </c>
      <c r="P109" s="14" t="str">
        <f>VLOOKUP(D109,tblNum[],2,TRUE)</f>
        <v>0-9</v>
      </c>
    </row>
    <row r="110" spans="1:16">
      <c r="A110" s="14">
        <v>2022</v>
      </c>
      <c r="B110" t="s">
        <v>42</v>
      </c>
      <c r="C110" t="s">
        <v>292</v>
      </c>
      <c r="D110">
        <v>7</v>
      </c>
      <c r="E110" t="s">
        <v>36</v>
      </c>
      <c r="F110" t="s">
        <v>123</v>
      </c>
      <c r="G110">
        <v>190</v>
      </c>
      <c r="H110" t="s">
        <v>46</v>
      </c>
      <c r="I110" t="s">
        <v>47</v>
      </c>
      <c r="J110" t="s">
        <v>76</v>
      </c>
      <c r="K110" s="14" t="str">
        <f>LEFT(C110,SEARCH(" ",C110)-1)</f>
        <v>Byron</v>
      </c>
      <c r="L110" s="14" t="str">
        <f>RIGHT(C110,LEN(C110)-LEN(K110)-1)</f>
        <v>Murphy Jr.</v>
      </c>
      <c r="M110" s="14" t="str">
        <f>LEFT(TRIM(F110),1)</f>
        <v>5</v>
      </c>
      <c r="N110" s="14" t="str">
        <f>RIGHT(F110,LEN(F110)-FIND("-",F110))</f>
        <v>11</v>
      </c>
      <c r="O110" s="14">
        <f>M110*12+N110</f>
        <v>71</v>
      </c>
      <c r="P110" s="14" t="str">
        <f>VLOOKUP(D110,tblNum[],2,TRUE)</f>
        <v>0-9</v>
      </c>
    </row>
    <row r="111" spans="1:16">
      <c r="A111" s="14">
        <v>2022</v>
      </c>
      <c r="B111" t="s">
        <v>42</v>
      </c>
      <c r="C111" t="s">
        <v>293</v>
      </c>
      <c r="D111">
        <v>71</v>
      </c>
      <c r="E111" t="s">
        <v>94</v>
      </c>
      <c r="F111" t="s">
        <v>117</v>
      </c>
      <c r="G111">
        <v>315</v>
      </c>
      <c r="H111" t="s">
        <v>59</v>
      </c>
      <c r="I111" t="s">
        <v>60</v>
      </c>
      <c r="J111" t="s">
        <v>294</v>
      </c>
      <c r="K111" s="14" t="str">
        <f>LEFT(C111,SEARCH(" ",C111)-1)</f>
        <v>Justin</v>
      </c>
      <c r="L111" s="14" t="str">
        <f>RIGHT(C111,LEN(C111)-LEN(K111)-1)</f>
        <v>Murray</v>
      </c>
      <c r="M111" s="14" t="str">
        <f>LEFT(TRIM(F111),1)</f>
        <v>6</v>
      </c>
      <c r="N111" s="14" t="str">
        <f>RIGHT(F111,LEN(F111)-FIND("-",F111))</f>
        <v>5</v>
      </c>
      <c r="O111" s="14">
        <f>M111*12+N111</f>
        <v>77</v>
      </c>
      <c r="P111" s="14" t="str">
        <f>VLOOKUP(D111,tblNum[],2,TRUE)</f>
        <v>70-79</v>
      </c>
    </row>
    <row r="112" spans="1:16">
      <c r="A112" s="14">
        <v>2022</v>
      </c>
      <c r="B112" t="s">
        <v>42</v>
      </c>
      <c r="C112" t="s">
        <v>295</v>
      </c>
      <c r="D112">
        <v>1</v>
      </c>
      <c r="E112" t="s">
        <v>110</v>
      </c>
      <c r="F112" t="s">
        <v>73</v>
      </c>
      <c r="G112">
        <v>207</v>
      </c>
      <c r="H112" t="s">
        <v>74</v>
      </c>
      <c r="I112" t="s">
        <v>47</v>
      </c>
      <c r="J112" t="s">
        <v>126</v>
      </c>
      <c r="K112" s="14" t="str">
        <f>LEFT(C112,SEARCH(" ",C112)-1)</f>
        <v>Kyler</v>
      </c>
      <c r="L112" s="14" t="str">
        <f>RIGHT(C112,LEN(C112)-LEN(K112)-1)</f>
        <v>Murray</v>
      </c>
      <c r="M112" s="14" t="str">
        <f>LEFT(TRIM(F112),1)</f>
        <v>5</v>
      </c>
      <c r="N112" s="14" t="str">
        <f>RIGHT(F112,LEN(F112)-FIND("-",F112))</f>
        <v>10</v>
      </c>
      <c r="O112" s="14">
        <f>M112*12+N112</f>
        <v>70</v>
      </c>
      <c r="P112" s="14" t="str">
        <f>VLOOKUP(D112,tblNum[],2,TRUE)</f>
        <v>0-9</v>
      </c>
    </row>
    <row r="113" spans="1:16">
      <c r="A113" s="14">
        <v>2022</v>
      </c>
      <c r="B113" t="s">
        <v>42</v>
      </c>
      <c r="C113" t="s">
        <v>296</v>
      </c>
      <c r="D113">
        <v>69</v>
      </c>
      <c r="E113" t="s">
        <v>94</v>
      </c>
      <c r="F113" t="s">
        <v>203</v>
      </c>
      <c r="G113">
        <v>298</v>
      </c>
      <c r="H113" t="s">
        <v>297</v>
      </c>
      <c r="I113" t="s">
        <v>53</v>
      </c>
      <c r="J113" t="s">
        <v>298</v>
      </c>
      <c r="K113" s="14" t="str">
        <f>LEFT(C113,SEARCH(" ",C113)-1)</f>
        <v>Haggai</v>
      </c>
      <c r="L113" s="14" t="str">
        <f>RIGHT(C113,LEN(C113)-LEN(K113)-1)</f>
        <v>Ndubuisi</v>
      </c>
      <c r="M113" s="14" t="str">
        <f>LEFT(TRIM(F113),1)</f>
        <v>6</v>
      </c>
      <c r="N113" s="14" t="str">
        <f>RIGHT(F113,LEN(F113)-FIND("-",F113))</f>
        <v>6</v>
      </c>
      <c r="O113" s="14">
        <f>M113*12+N113</f>
        <v>78</v>
      </c>
      <c r="P113" s="14" t="str">
        <f>VLOOKUP(D113,tblNum[],2,TRUE)</f>
        <v>60-69</v>
      </c>
    </row>
    <row r="114" spans="1:16">
      <c r="A114" s="14">
        <v>2022</v>
      </c>
      <c r="B114" t="s">
        <v>42</v>
      </c>
      <c r="C114" t="s">
        <v>299</v>
      </c>
      <c r="D114">
        <v>56</v>
      </c>
      <c r="E114" t="s">
        <v>132</v>
      </c>
      <c r="F114" t="s">
        <v>58</v>
      </c>
      <c r="G114">
        <v>235</v>
      </c>
      <c r="H114" t="s">
        <v>108</v>
      </c>
      <c r="I114" t="s">
        <v>60</v>
      </c>
      <c r="J114" t="s">
        <v>235</v>
      </c>
      <c r="K114" s="14" t="str">
        <f>LEFT(C114,SEARCH(" ",C114)-1)</f>
        <v>Ben</v>
      </c>
      <c r="L114" s="14" t="str">
        <f>RIGHT(C114,LEN(C114)-LEN(K114)-1)</f>
        <v>Niemann</v>
      </c>
      <c r="M114" s="14" t="str">
        <f>LEFT(TRIM(F114),1)</f>
        <v>6</v>
      </c>
      <c r="N114" s="14" t="str">
        <f>RIGHT(F114,LEN(F114)-FIND("-",F114))</f>
        <v>2</v>
      </c>
      <c r="O114" s="14">
        <f>M114*12+N114</f>
        <v>74</v>
      </c>
      <c r="P114" s="14" t="str">
        <f>VLOOKUP(D114,tblNum[],2,TRUE)</f>
        <v>50-59</v>
      </c>
    </row>
    <row r="115" spans="1:16">
      <c r="A115" s="14">
        <v>2022</v>
      </c>
      <c r="B115" t="s">
        <v>34</v>
      </c>
      <c r="C115" t="s">
        <v>300</v>
      </c>
      <c r="D115">
        <v>12</v>
      </c>
      <c r="E115" t="s">
        <v>69</v>
      </c>
      <c r="F115" t="s">
        <v>37</v>
      </c>
      <c r="G115">
        <v>189</v>
      </c>
      <c r="H115" t="s">
        <v>149</v>
      </c>
      <c r="I115" t="s">
        <v>53</v>
      </c>
      <c r="J115" t="s">
        <v>257</v>
      </c>
      <c r="K115" s="14" t="str">
        <f>LEFT(C115,SEARCH(" ",C115)-1)</f>
        <v>Chris</v>
      </c>
      <c r="L115" s="14" t="str">
        <f>RIGHT(C115,LEN(C115)-LEN(K115)-1)</f>
        <v>Olave</v>
      </c>
      <c r="M115" s="14" t="str">
        <f>LEFT(TRIM(F115),1)</f>
        <v>6</v>
      </c>
      <c r="N115" s="14" t="str">
        <f>RIGHT(F115,LEN(F115)-FIND("-",F115))</f>
        <v>1</v>
      </c>
      <c r="O115" s="14">
        <f>M115*12+N115</f>
        <v>73</v>
      </c>
      <c r="P115" s="14" t="str">
        <f>VLOOKUP(D115,tblNum[],2,TRUE)</f>
        <v>10-19</v>
      </c>
    </row>
    <row r="116" spans="1:16">
      <c r="A116" s="14">
        <v>2022</v>
      </c>
      <c r="B116" t="s">
        <v>34</v>
      </c>
      <c r="C116" t="s">
        <v>301</v>
      </c>
      <c r="D116">
        <v>93</v>
      </c>
      <c r="E116" t="s">
        <v>104</v>
      </c>
      <c r="F116" t="s">
        <v>45</v>
      </c>
      <c r="G116">
        <v>300</v>
      </c>
      <c r="H116" t="s">
        <v>59</v>
      </c>
      <c r="I116" t="s">
        <v>65</v>
      </c>
      <c r="J116" t="s">
        <v>302</v>
      </c>
      <c r="K116" s="14" t="str">
        <f>LEFT(C116,SEARCH(" ",C116)-1)</f>
        <v>David</v>
      </c>
      <c r="L116" s="14" t="str">
        <f>RIGHT(C116,LEN(C116)-LEN(K116)-1)</f>
        <v>Onyemata</v>
      </c>
      <c r="M116" s="14" t="str">
        <f>LEFT(TRIM(F116),1)</f>
        <v>6</v>
      </c>
      <c r="N116" s="14" t="str">
        <f>RIGHT(F116,LEN(F116)-FIND("-",F116))</f>
        <v>4</v>
      </c>
      <c r="O116" s="14">
        <f>M116*12+N116</f>
        <v>76</v>
      </c>
      <c r="P116" s="14" t="str">
        <f>VLOOKUP(D116,tblNum[],2,TRUE)</f>
        <v>90-99</v>
      </c>
    </row>
    <row r="117" spans="1:16">
      <c r="A117" s="14">
        <v>2022</v>
      </c>
      <c r="B117" t="s">
        <v>34</v>
      </c>
      <c r="C117" t="s">
        <v>303</v>
      </c>
      <c r="D117">
        <v>28</v>
      </c>
      <c r="E117" t="s">
        <v>100</v>
      </c>
      <c r="F117" t="s">
        <v>111</v>
      </c>
      <c r="G117">
        <v>225</v>
      </c>
      <c r="H117" t="s">
        <v>74</v>
      </c>
      <c r="I117" t="s">
        <v>47</v>
      </c>
      <c r="J117" t="s">
        <v>304</v>
      </c>
      <c r="K117" s="14" t="str">
        <f>LEFT(C117,SEARCH(" ",C117)-1)</f>
        <v>Devine</v>
      </c>
      <c r="L117" s="14" t="str">
        <f>RIGHT(C117,LEN(C117)-LEN(K117)-1)</f>
        <v>Ozigbo</v>
      </c>
      <c r="M117" s="14" t="str">
        <f>LEFT(TRIM(F117),1)</f>
        <v>6</v>
      </c>
      <c r="N117" s="14" t="str">
        <f>RIGHT(F117,LEN(F117)-FIND("-",F117))</f>
        <v>0</v>
      </c>
      <c r="O117" s="14">
        <f>M117*12+N117</f>
        <v>72</v>
      </c>
      <c r="P117" s="14" t="str">
        <f>VLOOKUP(D117,tblNum[],2,TRUE)</f>
        <v>20-29</v>
      </c>
    </row>
    <row r="118" spans="1:16">
      <c r="A118" s="14">
        <v>2022</v>
      </c>
      <c r="B118" t="s">
        <v>34</v>
      </c>
      <c r="C118" t="s">
        <v>305</v>
      </c>
      <c r="D118">
        <v>15</v>
      </c>
      <c r="E118" t="s">
        <v>269</v>
      </c>
      <c r="F118" t="s">
        <v>123</v>
      </c>
      <c r="G118">
        <v>175</v>
      </c>
      <c r="H118" t="s">
        <v>46</v>
      </c>
      <c r="I118" t="s">
        <v>53</v>
      </c>
      <c r="J118" t="s">
        <v>141</v>
      </c>
      <c r="K118" s="14" t="str">
        <f>LEFT(C118,SEARCH(" ",C118)-1)</f>
        <v>John</v>
      </c>
      <c r="L118" s="14" t="str">
        <f>RIGHT(C118,LEN(C118)-LEN(K118)-1)</f>
        <v>Parker Romo</v>
      </c>
      <c r="M118" s="14" t="str">
        <f>LEFT(TRIM(F118),1)</f>
        <v>5</v>
      </c>
      <c r="N118" s="14" t="str">
        <f>RIGHT(F118,LEN(F118)-FIND("-",F118))</f>
        <v>11</v>
      </c>
      <c r="O118" s="14">
        <f>M118*12+N118</f>
        <v>71</v>
      </c>
      <c r="P118" s="14" t="str">
        <f>VLOOKUP(D118,tblNum[],2,TRUE)</f>
        <v>10-19</v>
      </c>
    </row>
    <row r="119" spans="1:16">
      <c r="A119" s="14">
        <v>2022</v>
      </c>
      <c r="B119" t="s">
        <v>34</v>
      </c>
      <c r="C119" t="s">
        <v>306</v>
      </c>
      <c r="D119">
        <v>60</v>
      </c>
      <c r="E119" t="s">
        <v>44</v>
      </c>
      <c r="F119" t="s">
        <v>45</v>
      </c>
      <c r="G119">
        <v>251</v>
      </c>
      <c r="H119" t="s">
        <v>74</v>
      </c>
      <c r="I119" t="s">
        <v>53</v>
      </c>
      <c r="J119" t="s">
        <v>241</v>
      </c>
      <c r="K119" s="14" t="str">
        <f>LEFT(C119,SEARCH(" ",C119)-1)</f>
        <v>Scott</v>
      </c>
      <c r="L119" s="14" t="str">
        <f>RIGHT(C119,LEN(C119)-LEN(K119)-1)</f>
        <v>Patchan</v>
      </c>
      <c r="M119" s="14" t="str">
        <f>LEFT(TRIM(F119),1)</f>
        <v>6</v>
      </c>
      <c r="N119" s="14" t="str">
        <f>RIGHT(F119,LEN(F119)-FIND("-",F119))</f>
        <v>4</v>
      </c>
      <c r="O119" s="14">
        <f>M119*12+N119</f>
        <v>76</v>
      </c>
      <c r="P119" s="14" t="str">
        <f>VLOOKUP(D119,tblNum[],2,TRUE)</f>
        <v>60-69</v>
      </c>
    </row>
    <row r="120" spans="1:16">
      <c r="A120" s="14">
        <v>2022</v>
      </c>
      <c r="B120" t="s">
        <v>42</v>
      </c>
      <c r="C120" t="s">
        <v>307</v>
      </c>
      <c r="D120">
        <v>32</v>
      </c>
      <c r="E120" t="s">
        <v>69</v>
      </c>
      <c r="F120" t="s">
        <v>111</v>
      </c>
      <c r="G120">
        <v>175</v>
      </c>
      <c r="H120" t="s">
        <v>38</v>
      </c>
      <c r="I120" t="s">
        <v>53</v>
      </c>
      <c r="J120" t="s">
        <v>128</v>
      </c>
      <c r="K120" s="14" t="str">
        <f>LEFT(C120,SEARCH(" ",C120)-1)</f>
        <v>JaVonta</v>
      </c>
      <c r="L120" s="14" t="str">
        <f>RIGHT(C120,LEN(C120)-LEN(K120)-1)</f>
        <v>Payton</v>
      </c>
      <c r="M120" s="14" t="str">
        <f>LEFT(TRIM(F120),1)</f>
        <v>6</v>
      </c>
      <c r="N120" s="14" t="str">
        <f>RIGHT(F120,LEN(F120)-FIND("-",F120))</f>
        <v>0</v>
      </c>
      <c r="O120" s="14">
        <f>M120*12+N120</f>
        <v>72</v>
      </c>
      <c r="P120" s="14" t="str">
        <f>VLOOKUP(D120,tblNum[],2,TRUE)</f>
        <v>30-39</v>
      </c>
    </row>
    <row r="121" spans="1:16">
      <c r="A121" s="14">
        <v>2022</v>
      </c>
      <c r="B121" t="s">
        <v>34</v>
      </c>
      <c r="C121" t="s">
        <v>308</v>
      </c>
      <c r="D121">
        <v>75</v>
      </c>
      <c r="E121" t="s">
        <v>309</v>
      </c>
      <c r="F121" t="s">
        <v>160</v>
      </c>
      <c r="G121">
        <v>316</v>
      </c>
      <c r="H121" t="s">
        <v>174</v>
      </c>
      <c r="I121" t="s">
        <v>181</v>
      </c>
      <c r="J121" t="s">
        <v>40</v>
      </c>
      <c r="K121" s="14" t="str">
        <f>LEFT(C121,SEARCH(" ",C121)-1)</f>
        <v>Andrus</v>
      </c>
      <c r="L121" s="14" t="str">
        <f>RIGHT(C121,LEN(C121)-LEN(K121)-1)</f>
        <v>Peat</v>
      </c>
      <c r="M121" s="14" t="str">
        <f>LEFT(TRIM(F121),1)</f>
        <v>6</v>
      </c>
      <c r="N121" s="14" t="str">
        <f>RIGHT(F121,LEN(F121)-FIND("-",F121))</f>
        <v>7</v>
      </c>
      <c r="O121" s="14">
        <f>M121*12+N121</f>
        <v>79</v>
      </c>
      <c r="P121" s="14" t="str">
        <f>VLOOKUP(D121,tblNum[],2,TRUE)</f>
        <v>70-79</v>
      </c>
    </row>
    <row r="122" spans="1:16">
      <c r="A122" s="14">
        <v>2022</v>
      </c>
      <c r="B122" t="s">
        <v>34</v>
      </c>
      <c r="C122" t="s">
        <v>310</v>
      </c>
      <c r="D122">
        <v>70</v>
      </c>
      <c r="E122" t="s">
        <v>202</v>
      </c>
      <c r="F122" t="s">
        <v>160</v>
      </c>
      <c r="G122">
        <v>332</v>
      </c>
      <c r="H122" t="s">
        <v>38</v>
      </c>
      <c r="I122" t="s">
        <v>53</v>
      </c>
      <c r="J122" t="s">
        <v>311</v>
      </c>
      <c r="K122" s="14" t="str">
        <f>LEFT(C122,SEARCH(" ",C122)-1)</f>
        <v>Trevor</v>
      </c>
      <c r="L122" s="14" t="str">
        <f>RIGHT(C122,LEN(C122)-LEN(K122)-1)</f>
        <v>Penning</v>
      </c>
      <c r="M122" s="14" t="str">
        <f>LEFT(TRIM(F122),1)</f>
        <v>6</v>
      </c>
      <c r="N122" s="14" t="str">
        <f>RIGHT(F122,LEN(F122)-FIND("-",F122))</f>
        <v>7</v>
      </c>
      <c r="O122" s="14">
        <f>M122*12+N122</f>
        <v>79</v>
      </c>
      <c r="P122" s="14" t="str">
        <f>VLOOKUP(D122,tblNum[],2,TRUE)</f>
        <v>70-79</v>
      </c>
    </row>
    <row r="123" spans="1:16">
      <c r="A123" s="14">
        <v>2022</v>
      </c>
      <c r="B123" t="s">
        <v>42</v>
      </c>
      <c r="C123" t="s">
        <v>312</v>
      </c>
      <c r="D123">
        <v>49</v>
      </c>
      <c r="E123" t="s">
        <v>57</v>
      </c>
      <c r="F123" t="s">
        <v>51</v>
      </c>
      <c r="G123">
        <v>230</v>
      </c>
      <c r="H123" t="s">
        <v>38</v>
      </c>
      <c r="I123" t="s">
        <v>53</v>
      </c>
      <c r="J123" t="s">
        <v>313</v>
      </c>
      <c r="K123" s="14" t="str">
        <f>LEFT(C123,SEARCH(" ",C123)-1)</f>
        <v>Chris</v>
      </c>
      <c r="L123" s="14" t="str">
        <f>RIGHT(C123,LEN(C123)-LEN(K123)-1)</f>
        <v>Pierce Jr.</v>
      </c>
      <c r="M123" s="14" t="str">
        <f>LEFT(TRIM(F123),1)</f>
        <v>6</v>
      </c>
      <c r="N123" s="14" t="str">
        <f>RIGHT(F123,LEN(F123)-FIND("-",F123))</f>
        <v>3</v>
      </c>
      <c r="O123" s="14">
        <f>M123*12+N123</f>
        <v>75</v>
      </c>
      <c r="P123" s="14" t="str">
        <f>VLOOKUP(D123,tblNum[],2,TRUE)</f>
        <v>40-49</v>
      </c>
    </row>
    <row r="124" spans="1:16">
      <c r="A124" s="14">
        <v>2022</v>
      </c>
      <c r="B124" t="s">
        <v>42</v>
      </c>
      <c r="C124" t="s">
        <v>314</v>
      </c>
      <c r="D124">
        <v>21</v>
      </c>
      <c r="E124" t="s">
        <v>100</v>
      </c>
      <c r="F124" t="s">
        <v>101</v>
      </c>
      <c r="G124">
        <v>196</v>
      </c>
      <c r="H124" t="s">
        <v>149</v>
      </c>
      <c r="I124" t="s">
        <v>53</v>
      </c>
      <c r="J124" t="s">
        <v>172</v>
      </c>
      <c r="K124" s="14" t="str">
        <f>LEFT(C124,SEARCH(" ",C124)-1)</f>
        <v>T.J.</v>
      </c>
      <c r="L124" s="14" t="str">
        <f>RIGHT(C124,LEN(C124)-LEN(K124)-1)</f>
        <v>Pledger</v>
      </c>
      <c r="M124" s="14" t="str">
        <f>LEFT(TRIM(F124),1)</f>
        <v>5</v>
      </c>
      <c r="N124" s="14" t="str">
        <f>RIGHT(F124,LEN(F124)-FIND("-",F124))</f>
        <v>9</v>
      </c>
      <c r="O124" s="14">
        <f>M124*12+N124</f>
        <v>69</v>
      </c>
      <c r="P124" s="14" t="str">
        <f>VLOOKUP(D124,tblNum[],2,TRUE)</f>
        <v>20-29</v>
      </c>
    </row>
    <row r="125" spans="1:16">
      <c r="A125" s="14">
        <v>2022</v>
      </c>
      <c r="B125" t="s">
        <v>42</v>
      </c>
      <c r="C125" t="s">
        <v>315</v>
      </c>
      <c r="D125">
        <v>5</v>
      </c>
      <c r="E125" t="s">
        <v>269</v>
      </c>
      <c r="F125" t="s">
        <v>73</v>
      </c>
      <c r="G125">
        <v>201</v>
      </c>
      <c r="H125" t="s">
        <v>316</v>
      </c>
      <c r="I125" t="s">
        <v>317</v>
      </c>
      <c r="J125" t="s">
        <v>318</v>
      </c>
      <c r="K125" s="14" t="str">
        <f>LEFT(C125,SEARCH(" ",C125)-1)</f>
        <v>Matt</v>
      </c>
      <c r="L125" s="14" t="str">
        <f>RIGHT(C125,LEN(C125)-LEN(K125)-1)</f>
        <v>Prater</v>
      </c>
      <c r="M125" s="14" t="str">
        <f>LEFT(TRIM(F125),1)</f>
        <v>5</v>
      </c>
      <c r="N125" s="14" t="str">
        <f>RIGHT(F125,LEN(F125)-FIND("-",F125))</f>
        <v>10</v>
      </c>
      <c r="O125" s="14">
        <f>M125*12+N125</f>
        <v>70</v>
      </c>
      <c r="P125" s="14" t="str">
        <f>VLOOKUP(D125,tblNum[],2,TRUE)</f>
        <v>0-9</v>
      </c>
    </row>
    <row r="126" spans="1:16">
      <c r="A126" s="14">
        <v>2022</v>
      </c>
      <c r="B126" t="s">
        <v>34</v>
      </c>
      <c r="C126" t="s">
        <v>319</v>
      </c>
      <c r="D126">
        <v>46</v>
      </c>
      <c r="E126" t="s">
        <v>320</v>
      </c>
      <c r="F126" t="s">
        <v>111</v>
      </c>
      <c r="G126">
        <v>245</v>
      </c>
      <c r="H126" t="s">
        <v>74</v>
      </c>
      <c r="I126" t="s">
        <v>39</v>
      </c>
      <c r="J126" t="s">
        <v>321</v>
      </c>
      <c r="K126" s="14" t="str">
        <f>LEFT(C126,SEARCH(" ",C126)-1)</f>
        <v>Adam</v>
      </c>
      <c r="L126" s="14" t="str">
        <f>RIGHT(C126,LEN(C126)-LEN(K126)-1)</f>
        <v>Prentice</v>
      </c>
      <c r="M126" s="14" t="str">
        <f>LEFT(TRIM(F126),1)</f>
        <v>6</v>
      </c>
      <c r="N126" s="14" t="str">
        <f>RIGHT(F126,LEN(F126)-FIND("-",F126))</f>
        <v>0</v>
      </c>
      <c r="O126" s="14">
        <f>M126*12+N126</f>
        <v>72</v>
      </c>
      <c r="P126" s="14" t="str">
        <f>VLOOKUP(D126,tblNum[],2,TRUE)</f>
        <v>40-49</v>
      </c>
    </row>
    <row r="127" spans="1:16">
      <c r="A127" s="14">
        <v>2022</v>
      </c>
      <c r="B127" t="s">
        <v>34</v>
      </c>
      <c r="C127" t="s">
        <v>322</v>
      </c>
      <c r="D127">
        <v>42</v>
      </c>
      <c r="E127" t="s">
        <v>90</v>
      </c>
      <c r="F127" t="s">
        <v>37</v>
      </c>
      <c r="G127">
        <v>217</v>
      </c>
      <c r="H127" t="s">
        <v>46</v>
      </c>
      <c r="I127" t="s">
        <v>53</v>
      </c>
      <c r="J127" t="s">
        <v>112</v>
      </c>
      <c r="K127" s="14" t="str">
        <f>LEFT(C127,SEARCH(" ",C127)-1)</f>
        <v>Isaiah</v>
      </c>
      <c r="L127" s="14" t="str">
        <f>RIGHT(C127,LEN(C127)-LEN(K127)-1)</f>
        <v>Pryor</v>
      </c>
      <c r="M127" s="14" t="str">
        <f>LEFT(TRIM(F127),1)</f>
        <v>6</v>
      </c>
      <c r="N127" s="14" t="str">
        <f>RIGHT(F127,LEN(F127)-FIND("-",F127))</f>
        <v>1</v>
      </c>
      <c r="O127" s="14">
        <f>M127*12+N127</f>
        <v>73</v>
      </c>
      <c r="P127" s="14" t="str">
        <f>VLOOKUP(D127,tblNum[],2,TRUE)</f>
        <v>40-49</v>
      </c>
    </row>
    <row r="128" spans="1:16">
      <c r="A128" s="14">
        <v>2022</v>
      </c>
      <c r="B128" t="s">
        <v>42</v>
      </c>
      <c r="C128" t="s">
        <v>323</v>
      </c>
      <c r="D128">
        <v>67</v>
      </c>
      <c r="E128" t="s">
        <v>94</v>
      </c>
      <c r="F128" t="s">
        <v>117</v>
      </c>
      <c r="G128">
        <v>311</v>
      </c>
      <c r="H128" t="s">
        <v>64</v>
      </c>
      <c r="I128" t="s">
        <v>165</v>
      </c>
      <c r="J128" t="s">
        <v>105</v>
      </c>
      <c r="K128" s="14" t="str">
        <f>LEFT(C128,SEARCH(" ",C128)-1)</f>
        <v>Justin</v>
      </c>
      <c r="L128" s="14" t="str">
        <f>RIGHT(C128,LEN(C128)-LEN(K128)-1)</f>
        <v>Pugh</v>
      </c>
      <c r="M128" s="14" t="str">
        <f>LEFT(TRIM(F128),1)</f>
        <v>6</v>
      </c>
      <c r="N128" s="14" t="str">
        <f>RIGHT(F128,LEN(F128)-FIND("-",F128))</f>
        <v>5</v>
      </c>
      <c r="O128" s="14">
        <f>M128*12+N128</f>
        <v>77</v>
      </c>
      <c r="P128" s="14" t="str">
        <f>VLOOKUP(D128,tblNum[],2,TRUE)</f>
        <v>60-69</v>
      </c>
    </row>
    <row r="129" spans="1:16">
      <c r="A129" s="14">
        <v>2022</v>
      </c>
      <c r="B129" t="s">
        <v>34</v>
      </c>
      <c r="C129" t="s">
        <v>324</v>
      </c>
      <c r="D129">
        <v>71</v>
      </c>
      <c r="E129" t="s">
        <v>325</v>
      </c>
      <c r="F129" t="s">
        <v>203</v>
      </c>
      <c r="G129">
        <v>314</v>
      </c>
      <c r="H129" t="s">
        <v>174</v>
      </c>
      <c r="I129" t="s">
        <v>81</v>
      </c>
      <c r="J129" t="s">
        <v>92</v>
      </c>
      <c r="K129" s="14" t="str">
        <f>LEFT(C129,SEARCH(" ",C129)-1)</f>
        <v>Ryan</v>
      </c>
      <c r="L129" s="14" t="str">
        <f>RIGHT(C129,LEN(C129)-LEN(K129)-1)</f>
        <v>Ramczyk</v>
      </c>
      <c r="M129" s="14" t="str">
        <f>LEFT(TRIM(F129),1)</f>
        <v>6</v>
      </c>
      <c r="N129" s="14" t="str">
        <f>RIGHT(F129,LEN(F129)-FIND("-",F129))</f>
        <v>6</v>
      </c>
      <c r="O129" s="14">
        <f>M129*12+N129</f>
        <v>78</v>
      </c>
      <c r="P129" s="14" t="str">
        <f>VLOOKUP(D129,tblNum[],2,TRUE)</f>
        <v>70-79</v>
      </c>
    </row>
    <row r="130" spans="1:16">
      <c r="A130" s="14">
        <v>2022</v>
      </c>
      <c r="B130" t="s">
        <v>42</v>
      </c>
      <c r="C130" t="s">
        <v>326</v>
      </c>
      <c r="D130">
        <v>70</v>
      </c>
      <c r="E130" t="s">
        <v>104</v>
      </c>
      <c r="F130" t="s">
        <v>37</v>
      </c>
      <c r="G130">
        <v>298</v>
      </c>
      <c r="H130" t="s">
        <v>214</v>
      </c>
      <c r="I130" t="s">
        <v>60</v>
      </c>
      <c r="J130" t="s">
        <v>327</v>
      </c>
      <c r="K130" s="14" t="str">
        <f>LEFT(C130,SEARCH(" ",C130)-1)</f>
        <v>Christian</v>
      </c>
      <c r="L130" s="14" t="str">
        <f>RIGHT(C130,LEN(C130)-LEN(K130)-1)</f>
        <v>Ringo</v>
      </c>
      <c r="M130" s="14" t="str">
        <f>LEFT(TRIM(F130),1)</f>
        <v>6</v>
      </c>
      <c r="N130" s="14" t="str">
        <f>RIGHT(F130,LEN(F130)-FIND("-",F130))</f>
        <v>1</v>
      </c>
      <c r="O130" s="14">
        <f>M130*12+N130</f>
        <v>73</v>
      </c>
      <c r="P130" s="14" t="str">
        <f>VLOOKUP(D130,tblNum[],2,TRUE)</f>
        <v>70-79</v>
      </c>
    </row>
    <row r="131" spans="1:16">
      <c r="A131" s="14">
        <v>2022</v>
      </c>
      <c r="B131" t="s">
        <v>42</v>
      </c>
      <c r="C131" t="s">
        <v>328</v>
      </c>
      <c r="D131">
        <v>37</v>
      </c>
      <c r="E131" t="s">
        <v>100</v>
      </c>
      <c r="F131" t="s">
        <v>101</v>
      </c>
      <c r="G131">
        <v>195</v>
      </c>
      <c r="H131" t="s">
        <v>38</v>
      </c>
      <c r="I131" t="s">
        <v>53</v>
      </c>
      <c r="J131" t="s">
        <v>329</v>
      </c>
      <c r="K131" s="14" t="str">
        <f>LEFT(C131,SEARCH(" ",C131)-1)</f>
        <v>Ronnie</v>
      </c>
      <c r="L131" s="14" t="str">
        <f>RIGHT(C131,LEN(C131)-LEN(K131)-1)</f>
        <v>Rivers</v>
      </c>
      <c r="M131" s="14" t="str">
        <f>LEFT(TRIM(F131),1)</f>
        <v>5</v>
      </c>
      <c r="N131" s="14" t="str">
        <f>RIGHT(F131,LEN(F131)-FIND("-",F131))</f>
        <v>9</v>
      </c>
      <c r="O131" s="14">
        <f>M131*12+N131</f>
        <v>69</v>
      </c>
      <c r="P131" s="14" t="str">
        <f>VLOOKUP(D131,tblNum[],2,TRUE)</f>
        <v>30-39</v>
      </c>
    </row>
    <row r="132" spans="1:16">
      <c r="A132" s="14">
        <v>2022</v>
      </c>
      <c r="B132" t="s">
        <v>34</v>
      </c>
      <c r="C132" t="s">
        <v>330</v>
      </c>
      <c r="D132">
        <v>97</v>
      </c>
      <c r="E132" t="s">
        <v>331</v>
      </c>
      <c r="F132" t="s">
        <v>51</v>
      </c>
      <c r="G132">
        <v>290</v>
      </c>
      <c r="H132" t="s">
        <v>46</v>
      </c>
      <c r="I132" t="s">
        <v>91</v>
      </c>
      <c r="J132" t="s">
        <v>124</v>
      </c>
      <c r="K132" s="14" t="str">
        <f>LEFT(C132,SEARCH(" ",C132)-1)</f>
        <v>Malcolm</v>
      </c>
      <c r="L132" s="14" t="str">
        <f>RIGHT(C132,LEN(C132)-LEN(K132)-1)</f>
        <v>Roach</v>
      </c>
      <c r="M132" s="14" t="str">
        <f>LEFT(TRIM(F132),1)</f>
        <v>6</v>
      </c>
      <c r="N132" s="14" t="str">
        <f>RIGHT(F132,LEN(F132)-FIND("-",F132))</f>
        <v>3</v>
      </c>
      <c r="O132" s="14">
        <f>M132*12+N132</f>
        <v>75</v>
      </c>
      <c r="P132" s="14" t="str">
        <f>VLOOKUP(D132,tblNum[],2,TRUE)</f>
        <v>90-99</v>
      </c>
    </row>
    <row r="133" spans="1:16">
      <c r="A133" s="14">
        <v>2022</v>
      </c>
      <c r="B133" t="s">
        <v>34</v>
      </c>
      <c r="C133" t="s">
        <v>332</v>
      </c>
      <c r="D133">
        <v>21</v>
      </c>
      <c r="E133" t="s">
        <v>36</v>
      </c>
      <c r="F133" t="s">
        <v>123</v>
      </c>
      <c r="G133">
        <v>194</v>
      </c>
      <c r="H133" t="s">
        <v>214</v>
      </c>
      <c r="I133" t="s">
        <v>215</v>
      </c>
      <c r="J133" t="s">
        <v>257</v>
      </c>
      <c r="K133" s="14" t="str">
        <f>LEFT(C133,SEARCH(" ",C133)-1)</f>
        <v>Bradley</v>
      </c>
      <c r="L133" s="14" t="str">
        <f>RIGHT(C133,LEN(C133)-LEN(K133)-1)</f>
        <v>Roby</v>
      </c>
      <c r="M133" s="14" t="str">
        <f>LEFT(TRIM(F133),1)</f>
        <v>5</v>
      </c>
      <c r="N133" s="14" t="str">
        <f>RIGHT(F133,LEN(F133)-FIND("-",F133))</f>
        <v>11</v>
      </c>
      <c r="O133" s="14">
        <f>M133*12+N133</f>
        <v>71</v>
      </c>
      <c r="P133" s="14" t="str">
        <f>VLOOKUP(D133,tblNum[],2,TRUE)</f>
        <v>20-29</v>
      </c>
    </row>
    <row r="134" spans="1:16">
      <c r="A134" s="14">
        <v>2022</v>
      </c>
      <c r="B134" t="s">
        <v>34</v>
      </c>
      <c r="C134" t="s">
        <v>333</v>
      </c>
      <c r="D134">
        <v>51</v>
      </c>
      <c r="E134" t="s">
        <v>286</v>
      </c>
      <c r="F134" t="s">
        <v>45</v>
      </c>
      <c r="G134">
        <v>316</v>
      </c>
      <c r="H134" t="s">
        <v>38</v>
      </c>
      <c r="I134" t="s">
        <v>91</v>
      </c>
      <c r="J134" t="s">
        <v>130</v>
      </c>
      <c r="K134" s="14" t="str">
        <f>LEFT(C134,SEARCH(" ",C134)-1)</f>
        <v>Cesar</v>
      </c>
      <c r="L134" s="14" t="str">
        <f>RIGHT(C134,LEN(C134)-LEN(K134)-1)</f>
        <v>Ruiz</v>
      </c>
      <c r="M134" s="14" t="str">
        <f>LEFT(TRIM(F134),1)</f>
        <v>6</v>
      </c>
      <c r="N134" s="14" t="str">
        <f>RIGHT(F134,LEN(F134)-FIND("-",F134))</f>
        <v>4</v>
      </c>
      <c r="O134" s="14">
        <f>M134*12+N134</f>
        <v>76</v>
      </c>
      <c r="P134" s="14" t="str">
        <f>VLOOKUP(D134,tblNum[],2,TRUE)</f>
        <v>50-59</v>
      </c>
    </row>
    <row r="135" spans="1:16">
      <c r="A135" s="14">
        <v>2022</v>
      </c>
      <c r="B135" t="s">
        <v>42</v>
      </c>
      <c r="C135" t="s">
        <v>334</v>
      </c>
      <c r="D135">
        <v>41</v>
      </c>
      <c r="E135" t="s">
        <v>50</v>
      </c>
      <c r="F135" t="s">
        <v>117</v>
      </c>
      <c r="G135">
        <v>255</v>
      </c>
      <c r="H135" t="s">
        <v>46</v>
      </c>
      <c r="I135" t="s">
        <v>53</v>
      </c>
      <c r="J135" t="s">
        <v>294</v>
      </c>
      <c r="K135" s="14" t="str">
        <f>LEFT(C135,SEARCH(" ",C135)-1)</f>
        <v>Myjai</v>
      </c>
      <c r="L135" s="14" t="str">
        <f>RIGHT(C135,LEN(C135)-LEN(K135)-1)</f>
        <v>Sanders</v>
      </c>
      <c r="M135" s="14" t="str">
        <f>LEFT(TRIM(F135),1)</f>
        <v>6</v>
      </c>
      <c r="N135" s="14" t="str">
        <f>RIGHT(F135,LEN(F135)-FIND("-",F135))</f>
        <v>5</v>
      </c>
      <c r="O135" s="14">
        <f>M135*12+N135</f>
        <v>77</v>
      </c>
      <c r="P135" s="14" t="str">
        <f>VLOOKUP(D135,tblNum[],2,TRUE)</f>
        <v>40-49</v>
      </c>
    </row>
    <row r="136" spans="1:16">
      <c r="A136" s="14">
        <v>2022</v>
      </c>
      <c r="B136" t="s">
        <v>42</v>
      </c>
      <c r="C136" t="s">
        <v>335</v>
      </c>
      <c r="D136">
        <v>80</v>
      </c>
      <c r="E136" t="s">
        <v>57</v>
      </c>
      <c r="F136" t="s">
        <v>117</v>
      </c>
      <c r="G136">
        <v>262</v>
      </c>
      <c r="H136" t="s">
        <v>74</v>
      </c>
      <c r="I136" t="s">
        <v>75</v>
      </c>
      <c r="J136" t="s">
        <v>336</v>
      </c>
      <c r="K136" s="14" t="str">
        <f>LEFT(C136,SEARCH(" ",C136)-1)</f>
        <v>Bernhard</v>
      </c>
      <c r="L136" s="14" t="str">
        <f>RIGHT(C136,LEN(C136)-LEN(K136)-1)</f>
        <v>Seikovits</v>
      </c>
      <c r="M136" s="14" t="str">
        <f>LEFT(TRIM(F136),1)</f>
        <v>6</v>
      </c>
      <c r="N136" s="14" t="str">
        <f>RIGHT(F136,LEN(F136)-FIND("-",F136))</f>
        <v>5</v>
      </c>
      <c r="O136" s="14">
        <f>M136*12+N136</f>
        <v>77</v>
      </c>
      <c r="P136" s="14" t="str">
        <f>VLOOKUP(D136,tblNum[],2,TRUE)</f>
        <v>80-89</v>
      </c>
    </row>
    <row r="137" spans="1:16">
      <c r="A137" s="14">
        <v>2022</v>
      </c>
      <c r="B137" t="s">
        <v>34</v>
      </c>
      <c r="C137" t="s">
        <v>337</v>
      </c>
      <c r="D137">
        <v>45</v>
      </c>
      <c r="E137" t="s">
        <v>90</v>
      </c>
      <c r="F137" t="s">
        <v>111</v>
      </c>
      <c r="G137">
        <v>228</v>
      </c>
      <c r="H137" t="s">
        <v>38</v>
      </c>
      <c r="I137" t="s">
        <v>53</v>
      </c>
      <c r="J137" t="s">
        <v>172</v>
      </c>
      <c r="K137" s="14" t="str">
        <f>LEFT(C137,SEARCH(" ",C137)-1)</f>
        <v>Nephi</v>
      </c>
      <c r="L137" s="14" t="str">
        <f>RIGHT(C137,LEN(C137)-LEN(K137)-1)</f>
        <v>Sewell</v>
      </c>
      <c r="M137" s="14" t="str">
        <f>LEFT(TRIM(F137),1)</f>
        <v>6</v>
      </c>
      <c r="N137" s="14" t="str">
        <f>RIGHT(F137,LEN(F137)-FIND("-",F137))</f>
        <v>0</v>
      </c>
      <c r="O137" s="14">
        <f>M137*12+N137</f>
        <v>72</v>
      </c>
      <c r="P137" s="14" t="str">
        <f>VLOOKUP(D137,tblNum[],2,TRUE)</f>
        <v>40-49</v>
      </c>
    </row>
    <row r="138" spans="1:16">
      <c r="A138" s="14">
        <v>2022</v>
      </c>
      <c r="B138" t="s">
        <v>42</v>
      </c>
      <c r="C138" t="s">
        <v>338</v>
      </c>
      <c r="D138">
        <v>9</v>
      </c>
      <c r="E138" t="s">
        <v>132</v>
      </c>
      <c r="F138" t="s">
        <v>45</v>
      </c>
      <c r="G138">
        <v>238</v>
      </c>
      <c r="H138" t="s">
        <v>46</v>
      </c>
      <c r="I138" t="s">
        <v>91</v>
      </c>
      <c r="J138" t="s">
        <v>216</v>
      </c>
      <c r="K138" s="14" t="str">
        <f>LEFT(C138,SEARCH(" ",C138)-1)</f>
        <v>Isaiah</v>
      </c>
      <c r="L138" s="14" t="str">
        <f>RIGHT(C138,LEN(C138)-LEN(K138)-1)</f>
        <v>Simmons</v>
      </c>
      <c r="M138" s="14" t="str">
        <f>LEFT(TRIM(F138),1)</f>
        <v>6</v>
      </c>
      <c r="N138" s="14" t="str">
        <f>RIGHT(F138,LEN(F138)-FIND("-",F138))</f>
        <v>4</v>
      </c>
      <c r="O138" s="14">
        <f>M138*12+N138</f>
        <v>76</v>
      </c>
      <c r="P138" s="14" t="str">
        <f>VLOOKUP(D138,tblNum[],2,TRUE)</f>
        <v>0-9</v>
      </c>
    </row>
    <row r="139" spans="1:16">
      <c r="A139" s="14">
        <v>2022</v>
      </c>
      <c r="B139" t="s">
        <v>34</v>
      </c>
      <c r="C139" t="s">
        <v>339</v>
      </c>
      <c r="D139">
        <v>33</v>
      </c>
      <c r="E139" t="s">
        <v>100</v>
      </c>
      <c r="F139" t="s">
        <v>123</v>
      </c>
      <c r="G139">
        <v>221</v>
      </c>
      <c r="H139" t="s">
        <v>38</v>
      </c>
      <c r="I139" t="s">
        <v>53</v>
      </c>
      <c r="J139" t="s">
        <v>340</v>
      </c>
      <c r="K139" s="14" t="str">
        <f>LEFT(C139,SEARCH(" ",C139)-1)</f>
        <v>Abram</v>
      </c>
      <c r="L139" s="14" t="str">
        <f>RIGHT(C139,LEN(C139)-LEN(K139)-1)</f>
        <v>Smith</v>
      </c>
      <c r="M139" s="14" t="str">
        <f>LEFT(TRIM(F139),1)</f>
        <v>5</v>
      </c>
      <c r="N139" s="14" t="str">
        <f>RIGHT(F139,LEN(F139)-FIND("-",F139))</f>
        <v>11</v>
      </c>
      <c r="O139" s="14">
        <f>M139*12+N139</f>
        <v>71</v>
      </c>
      <c r="P139" s="14" t="str">
        <f>VLOOKUP(D139,tblNum[],2,TRUE)</f>
        <v>30-39</v>
      </c>
    </row>
    <row r="140" spans="1:16">
      <c r="A140" s="14">
        <v>2022</v>
      </c>
      <c r="B140" t="s">
        <v>42</v>
      </c>
      <c r="C140" t="s">
        <v>341</v>
      </c>
      <c r="D140">
        <v>54</v>
      </c>
      <c r="E140" t="s">
        <v>94</v>
      </c>
      <c r="F140" t="s">
        <v>51</v>
      </c>
      <c r="G140">
        <v>320</v>
      </c>
      <c r="H140" t="s">
        <v>46</v>
      </c>
      <c r="I140" t="s">
        <v>53</v>
      </c>
      <c r="J140" t="s">
        <v>141</v>
      </c>
      <c r="K140" s="14" t="str">
        <f>LEFT(C140,SEARCH(" ",C140)-1)</f>
        <v>Lecitus</v>
      </c>
      <c r="L140" s="14" t="str">
        <f>RIGHT(C140,LEN(C140)-LEN(K140)-1)</f>
        <v>Smith</v>
      </c>
      <c r="M140" s="14" t="str">
        <f>LEFT(TRIM(F140),1)</f>
        <v>6</v>
      </c>
      <c r="N140" s="14" t="str">
        <f>RIGHT(F140,LEN(F140)-FIND("-",F140))</f>
        <v>3</v>
      </c>
      <c r="O140" s="14">
        <f>M140*12+N140</f>
        <v>75</v>
      </c>
      <c r="P140" s="14" t="str">
        <f>VLOOKUP(D140,tblNum[],2,TRUE)</f>
        <v>50-59</v>
      </c>
    </row>
    <row r="141" spans="1:16">
      <c r="A141" s="14">
        <v>2022</v>
      </c>
      <c r="B141" t="s">
        <v>34</v>
      </c>
      <c r="C141" t="s">
        <v>342</v>
      </c>
      <c r="D141">
        <v>10</v>
      </c>
      <c r="E141" t="s">
        <v>69</v>
      </c>
      <c r="F141" t="s">
        <v>58</v>
      </c>
      <c r="G141">
        <v>210</v>
      </c>
      <c r="H141" t="s">
        <v>80</v>
      </c>
      <c r="I141" t="s">
        <v>60</v>
      </c>
      <c r="J141" t="s">
        <v>343</v>
      </c>
      <c r="K141" s="14" t="str">
        <f>LEFT(C141,SEARCH(" ",C141)-1)</f>
        <v>Tre'Quan</v>
      </c>
      <c r="L141" s="14" t="str">
        <f>RIGHT(C141,LEN(C141)-LEN(K141)-1)</f>
        <v>Smith</v>
      </c>
      <c r="M141" s="14" t="str">
        <f>LEFT(TRIM(F141),1)</f>
        <v>6</v>
      </c>
      <c r="N141" s="14" t="str">
        <f>RIGHT(F141,LEN(F141)-FIND("-",F141))</f>
        <v>2</v>
      </c>
      <c r="O141" s="14">
        <f>M141*12+N141</f>
        <v>74</v>
      </c>
      <c r="P141" s="14" t="str">
        <f>VLOOKUP(D141,tblNum[],2,TRUE)</f>
        <v>10-19</v>
      </c>
    </row>
    <row r="142" spans="1:16">
      <c r="A142" s="14">
        <v>2022</v>
      </c>
      <c r="B142" t="s">
        <v>34</v>
      </c>
      <c r="C142" t="s">
        <v>344</v>
      </c>
      <c r="D142">
        <v>25</v>
      </c>
      <c r="E142" t="s">
        <v>79</v>
      </c>
      <c r="F142" t="s">
        <v>37</v>
      </c>
      <c r="G142">
        <v>208</v>
      </c>
      <c r="H142" t="s">
        <v>118</v>
      </c>
      <c r="I142" t="s">
        <v>215</v>
      </c>
      <c r="J142" t="s">
        <v>345</v>
      </c>
      <c r="K142" s="14" t="str">
        <f>LEFT(C142,SEARCH(" ",C142)-1)</f>
        <v>Daniel</v>
      </c>
      <c r="L142" s="14" t="str">
        <f>RIGHT(C142,LEN(C142)-LEN(K142)-1)</f>
        <v>Sorensen</v>
      </c>
      <c r="M142" s="14" t="str">
        <f>LEFT(TRIM(F142),1)</f>
        <v>6</v>
      </c>
      <c r="N142" s="14" t="str">
        <f>RIGHT(F142,LEN(F142)-FIND("-",F142))</f>
        <v>1</v>
      </c>
      <c r="O142" s="14">
        <f>M142*12+N142</f>
        <v>73</v>
      </c>
      <c r="P142" s="14" t="str">
        <f>VLOOKUP(D142,tblNum[],2,TRUE)</f>
        <v>20-29</v>
      </c>
    </row>
    <row r="143" spans="1:16">
      <c r="A143" s="14">
        <v>2022</v>
      </c>
      <c r="B143" t="s">
        <v>34</v>
      </c>
      <c r="C143" t="s">
        <v>346</v>
      </c>
      <c r="D143">
        <v>69</v>
      </c>
      <c r="E143" t="s">
        <v>104</v>
      </c>
      <c r="F143" t="s">
        <v>58</v>
      </c>
      <c r="G143">
        <v>287</v>
      </c>
      <c r="H143" t="s">
        <v>74</v>
      </c>
      <c r="I143" t="s">
        <v>47</v>
      </c>
      <c r="J143" t="s">
        <v>347</v>
      </c>
      <c r="K143" s="14" t="str">
        <f>LEFT(C143,SEARCH(" ",C143)-1)</f>
        <v>Kentavius</v>
      </c>
      <c r="L143" s="14" t="str">
        <f>RIGHT(C143,LEN(C143)-LEN(K143)-1)</f>
        <v>Street</v>
      </c>
      <c r="M143" s="14" t="str">
        <f>LEFT(TRIM(F143),1)</f>
        <v>6</v>
      </c>
      <c r="N143" s="14" t="str">
        <f>RIGHT(F143,LEN(F143)-FIND("-",F143))</f>
        <v>2</v>
      </c>
      <c r="O143" s="14">
        <f>M143*12+N143</f>
        <v>74</v>
      </c>
      <c r="P143" s="14" t="str">
        <f>VLOOKUP(D143,tblNum[],2,TRUE)</f>
        <v>60-69</v>
      </c>
    </row>
    <row r="144" spans="1:16">
      <c r="A144" s="14">
        <v>2022</v>
      </c>
      <c r="B144" t="s">
        <v>34</v>
      </c>
      <c r="C144" t="s">
        <v>348</v>
      </c>
      <c r="D144">
        <v>27</v>
      </c>
      <c r="E144" t="s">
        <v>36</v>
      </c>
      <c r="F144" t="s">
        <v>111</v>
      </c>
      <c r="G144">
        <v>195</v>
      </c>
      <c r="H144" t="s">
        <v>38</v>
      </c>
      <c r="I144" t="s">
        <v>53</v>
      </c>
      <c r="J144" t="s">
        <v>128</v>
      </c>
      <c r="K144" s="14" t="str">
        <f>LEFT(C144,SEARCH(" ",C144)-1)</f>
        <v>Alontae</v>
      </c>
      <c r="L144" s="14" t="str">
        <f>RIGHT(C144,LEN(C144)-LEN(K144)-1)</f>
        <v>Taylor</v>
      </c>
      <c r="M144" s="14" t="str">
        <f>LEFT(TRIM(F144),1)</f>
        <v>6</v>
      </c>
      <c r="N144" s="14" t="str">
        <f>RIGHT(F144,LEN(F144)-FIND("-",F144))</f>
        <v>0</v>
      </c>
      <c r="O144" s="14">
        <f>M144*12+N144</f>
        <v>72</v>
      </c>
      <c r="P144" s="14" t="str">
        <f>VLOOKUP(D144,tblNum[],2,TRUE)</f>
        <v>20-29</v>
      </c>
    </row>
    <row r="145" spans="1:16">
      <c r="A145" s="14">
        <v>2022</v>
      </c>
      <c r="B145" t="s">
        <v>42</v>
      </c>
      <c r="C145" t="s">
        <v>349</v>
      </c>
      <c r="D145">
        <v>97</v>
      </c>
      <c r="E145" t="s">
        <v>50</v>
      </c>
      <c r="F145" t="s">
        <v>117</v>
      </c>
      <c r="G145">
        <v>270</v>
      </c>
      <c r="H145" t="s">
        <v>149</v>
      </c>
      <c r="I145" t="s">
        <v>53</v>
      </c>
      <c r="J145" t="s">
        <v>119</v>
      </c>
      <c r="K145" s="14" t="str">
        <f>LEFT(C145,SEARCH(" ",C145)-1)</f>
        <v>Cameron</v>
      </c>
      <c r="L145" s="14" t="str">
        <f>RIGHT(C145,LEN(C145)-LEN(K145)-1)</f>
        <v>Thomas</v>
      </c>
      <c r="M145" s="14" t="str">
        <f>LEFT(TRIM(F145),1)</f>
        <v>6</v>
      </c>
      <c r="N145" s="14" t="str">
        <f>RIGHT(F145,LEN(F145)-FIND("-",F145))</f>
        <v>5</v>
      </c>
      <c r="O145" s="14">
        <f>M145*12+N145</f>
        <v>77</v>
      </c>
      <c r="P145" s="14" t="str">
        <f>VLOOKUP(D145,tblNum[],2,TRUE)</f>
        <v>90-99</v>
      </c>
    </row>
    <row r="146" spans="1:16">
      <c r="A146" s="14">
        <v>2022</v>
      </c>
      <c r="B146" t="s">
        <v>34</v>
      </c>
      <c r="C146" t="s">
        <v>350</v>
      </c>
      <c r="D146">
        <v>13</v>
      </c>
      <c r="E146" t="s">
        <v>69</v>
      </c>
      <c r="F146" t="s">
        <v>51</v>
      </c>
      <c r="G146">
        <v>212</v>
      </c>
      <c r="H146" t="s">
        <v>59</v>
      </c>
      <c r="I146" t="s">
        <v>65</v>
      </c>
      <c r="J146" t="s">
        <v>257</v>
      </c>
      <c r="K146" s="14" t="str">
        <f>LEFT(C146,SEARCH(" ",C146)-1)</f>
        <v>Michael</v>
      </c>
      <c r="L146" s="14" t="str">
        <f>RIGHT(C146,LEN(C146)-LEN(K146)-1)</f>
        <v>Thomas</v>
      </c>
      <c r="M146" s="14" t="str">
        <f>LEFT(TRIM(F146),1)</f>
        <v>6</v>
      </c>
      <c r="N146" s="14" t="str">
        <f>RIGHT(F146,LEN(F146)-FIND("-",F146))</f>
        <v>3</v>
      </c>
      <c r="O146" s="14">
        <f>M146*12+N146</f>
        <v>75</v>
      </c>
      <c r="P146" s="14" t="str">
        <f>VLOOKUP(D146,tblNum[],2,TRUE)</f>
        <v>10-19</v>
      </c>
    </row>
    <row r="147" spans="1:16">
      <c r="A147" s="14">
        <v>2022</v>
      </c>
      <c r="B147" t="s">
        <v>34</v>
      </c>
      <c r="C147" t="s">
        <v>351</v>
      </c>
      <c r="D147">
        <v>31</v>
      </c>
      <c r="E147" t="s">
        <v>36</v>
      </c>
      <c r="F147" t="s">
        <v>123</v>
      </c>
      <c r="G147">
        <v>190</v>
      </c>
      <c r="H147" t="s">
        <v>149</v>
      </c>
      <c r="I147" t="s">
        <v>75</v>
      </c>
      <c r="J147" t="s">
        <v>128</v>
      </c>
      <c r="K147" s="14" t="str">
        <f>LEFT(C147,SEARCH(" ",C147)-1)</f>
        <v>Bryce</v>
      </c>
      <c r="L147" s="14" t="str">
        <f>RIGHT(C147,LEN(C147)-LEN(K147)-1)</f>
        <v>Thompson</v>
      </c>
      <c r="M147" s="14" t="str">
        <f>LEFT(TRIM(F147),1)</f>
        <v>5</v>
      </c>
      <c r="N147" s="14" t="str">
        <f>RIGHT(F147,LEN(F147)-FIND("-",F147))</f>
        <v>11</v>
      </c>
      <c r="O147" s="14">
        <f>M147*12+N147</f>
        <v>71</v>
      </c>
      <c r="P147" s="14" t="str">
        <f>VLOOKUP(D147,tblNum[],2,TRUE)</f>
        <v>30-39</v>
      </c>
    </row>
    <row r="148" spans="1:16">
      <c r="A148" s="14">
        <v>2022</v>
      </c>
      <c r="B148" t="s">
        <v>42</v>
      </c>
      <c r="C148" t="s">
        <v>352</v>
      </c>
      <c r="D148">
        <v>22</v>
      </c>
      <c r="E148" t="s">
        <v>79</v>
      </c>
      <c r="F148" t="s">
        <v>37</v>
      </c>
      <c r="G148">
        <v>195</v>
      </c>
      <c r="H148" t="s">
        <v>74</v>
      </c>
      <c r="I148" t="s">
        <v>47</v>
      </c>
      <c r="J148" t="s">
        <v>226</v>
      </c>
      <c r="K148" s="14" t="str">
        <f>LEFT(C148,SEARCH(" ",C148)-1)</f>
        <v>Deionte</v>
      </c>
      <c r="L148" s="14" t="str">
        <f>RIGHT(C148,LEN(C148)-LEN(K148)-1)</f>
        <v>Thompson</v>
      </c>
      <c r="M148" s="14" t="str">
        <f>LEFT(TRIM(F148),1)</f>
        <v>6</v>
      </c>
      <c r="N148" s="14" t="str">
        <f>RIGHT(F148,LEN(F148)-FIND("-",F148))</f>
        <v>1</v>
      </c>
      <c r="O148" s="14">
        <f>M148*12+N148</f>
        <v>73</v>
      </c>
      <c r="P148" s="14" t="str">
        <f>VLOOKUP(D148,tblNum[],2,TRUE)</f>
        <v>20-29</v>
      </c>
    </row>
    <row r="149" spans="1:16">
      <c r="A149" s="14">
        <v>2022</v>
      </c>
      <c r="B149" t="s">
        <v>42</v>
      </c>
      <c r="C149" t="s">
        <v>353</v>
      </c>
      <c r="D149">
        <v>34</v>
      </c>
      <c r="E149" t="s">
        <v>79</v>
      </c>
      <c r="F149" t="s">
        <v>123</v>
      </c>
      <c r="G149">
        <v>190</v>
      </c>
      <c r="H149" t="s">
        <v>46</v>
      </c>
      <c r="I149" t="s">
        <v>47</v>
      </c>
      <c r="J149" t="s">
        <v>193</v>
      </c>
      <c r="K149" s="14" t="str">
        <f>LEFT(C149,SEARCH(" ",C149)-1)</f>
        <v>Jalen</v>
      </c>
      <c r="L149" s="14" t="str">
        <f>RIGHT(C149,LEN(C149)-LEN(K149)-1)</f>
        <v>Thompson</v>
      </c>
      <c r="M149" s="14" t="str">
        <f>LEFT(TRIM(F149),1)</f>
        <v>5</v>
      </c>
      <c r="N149" s="14" t="str">
        <f>RIGHT(F149,LEN(F149)-FIND("-",F149))</f>
        <v>11</v>
      </c>
      <c r="O149" s="14">
        <f>M149*12+N149</f>
        <v>71</v>
      </c>
      <c r="P149" s="14" t="str">
        <f>VLOOKUP(D149,tblNum[],2,TRUE)</f>
        <v>30-39</v>
      </c>
    </row>
    <row r="150" spans="1:16">
      <c r="A150" s="14">
        <v>2022</v>
      </c>
      <c r="B150" t="s">
        <v>34</v>
      </c>
      <c r="C150" t="s">
        <v>354</v>
      </c>
      <c r="D150">
        <v>76</v>
      </c>
      <c r="E150" t="s">
        <v>94</v>
      </c>
      <c r="F150" t="s">
        <v>117</v>
      </c>
      <c r="G150">
        <v>309</v>
      </c>
      <c r="H150" t="s">
        <v>74</v>
      </c>
      <c r="I150" t="s">
        <v>39</v>
      </c>
      <c r="J150" t="s">
        <v>54</v>
      </c>
      <c r="K150" s="14" t="str">
        <f>LEFT(C150,SEARCH(" ",C150)-1)</f>
        <v>Calvin</v>
      </c>
      <c r="L150" s="14" t="str">
        <f>RIGHT(C150,LEN(C150)-LEN(K150)-1)</f>
        <v>Throckmorton</v>
      </c>
      <c r="M150" s="14" t="str">
        <f>LEFT(TRIM(F150),1)</f>
        <v>6</v>
      </c>
      <c r="N150" s="14" t="str">
        <f>RIGHT(F150,LEN(F150)-FIND("-",F150))</f>
        <v>5</v>
      </c>
      <c r="O150" s="14">
        <f>M150*12+N150</f>
        <v>77</v>
      </c>
      <c r="P150" s="14" t="str">
        <f>VLOOKUP(D150,tblNum[],2,TRUE)</f>
        <v>70-79</v>
      </c>
    </row>
    <row r="151" spans="1:16">
      <c r="A151" s="14">
        <v>2022</v>
      </c>
      <c r="B151" t="s">
        <v>34</v>
      </c>
      <c r="C151" t="s">
        <v>355</v>
      </c>
      <c r="D151">
        <v>82</v>
      </c>
      <c r="E151" t="s">
        <v>57</v>
      </c>
      <c r="F151" t="s">
        <v>117</v>
      </c>
      <c r="G151">
        <v>253</v>
      </c>
      <c r="H151" t="s">
        <v>74</v>
      </c>
      <c r="I151" t="s">
        <v>91</v>
      </c>
      <c r="J151" t="s">
        <v>356</v>
      </c>
      <c r="K151" s="14" t="str">
        <f>LEFT(C151,SEARCH(" ",C151)-1)</f>
        <v>Adam</v>
      </c>
      <c r="L151" s="14" t="str">
        <f>RIGHT(C151,LEN(C151)-LEN(K151)-1)</f>
        <v>Trautman</v>
      </c>
      <c r="M151" s="14" t="str">
        <f>LEFT(TRIM(F151),1)</f>
        <v>6</v>
      </c>
      <c r="N151" s="14" t="str">
        <f>RIGHT(F151,LEN(F151)-FIND("-",F151))</f>
        <v>5</v>
      </c>
      <c r="O151" s="14">
        <f>M151*12+N151</f>
        <v>77</v>
      </c>
      <c r="P151" s="14" t="str">
        <f>VLOOKUP(D151,tblNum[],2,TRUE)</f>
        <v>80-89</v>
      </c>
    </row>
    <row r="152" spans="1:16">
      <c r="A152" s="14">
        <v>2022</v>
      </c>
      <c r="B152" t="s">
        <v>42</v>
      </c>
      <c r="C152" t="s">
        <v>357</v>
      </c>
      <c r="D152">
        <v>47</v>
      </c>
      <c r="E152" t="s">
        <v>132</v>
      </c>
      <c r="F152" t="s">
        <v>58</v>
      </c>
      <c r="G152">
        <v>214</v>
      </c>
      <c r="H152" t="s">
        <v>80</v>
      </c>
      <c r="I152" t="s">
        <v>60</v>
      </c>
      <c r="J152" t="s">
        <v>76</v>
      </c>
      <c r="K152" s="14" t="str">
        <f>LEFT(C152,SEARCH(" ",C152)-1)</f>
        <v>Ezekiel</v>
      </c>
      <c r="L152" s="14" t="str">
        <f>RIGHT(C152,LEN(C152)-LEN(K152)-1)</f>
        <v>Turner</v>
      </c>
      <c r="M152" s="14" t="str">
        <f>LEFT(TRIM(F152),1)</f>
        <v>6</v>
      </c>
      <c r="N152" s="14" t="str">
        <f>RIGHT(F152,LEN(F152)-FIND("-",F152))</f>
        <v>2</v>
      </c>
      <c r="O152" s="14">
        <f>M152*12+N152</f>
        <v>74</v>
      </c>
      <c r="P152" s="14" t="str">
        <f>VLOOKUP(D152,tblNum[],2,TRUE)</f>
        <v>40-49</v>
      </c>
    </row>
    <row r="153" spans="1:16">
      <c r="A153" s="14">
        <v>2022</v>
      </c>
      <c r="B153" t="s">
        <v>34</v>
      </c>
      <c r="C153" t="s">
        <v>358</v>
      </c>
      <c r="D153">
        <v>98</v>
      </c>
      <c r="E153" t="s">
        <v>44</v>
      </c>
      <c r="F153" t="s">
        <v>203</v>
      </c>
      <c r="G153">
        <v>270</v>
      </c>
      <c r="H153" t="s">
        <v>38</v>
      </c>
      <c r="I153" t="s">
        <v>39</v>
      </c>
      <c r="J153" t="s">
        <v>239</v>
      </c>
      <c r="K153" s="14" t="str">
        <f>LEFT(C153,SEARCH(" ",C153)-1)</f>
        <v>Payton</v>
      </c>
      <c r="L153" s="14" t="str">
        <f>RIGHT(C153,LEN(C153)-LEN(K153)-1)</f>
        <v>Turner</v>
      </c>
      <c r="M153" s="14" t="str">
        <f>LEFT(TRIM(F153),1)</f>
        <v>6</v>
      </c>
      <c r="N153" s="14" t="str">
        <f>RIGHT(F153,LEN(F153)-FIND("-",F153))</f>
        <v>6</v>
      </c>
      <c r="O153" s="14">
        <f>M153*12+N153</f>
        <v>78</v>
      </c>
      <c r="P153" s="14" t="str">
        <f>VLOOKUP(D153,tblNum[],2,TRUE)</f>
        <v>90-99</v>
      </c>
    </row>
    <row r="154" spans="1:16">
      <c r="A154" s="14">
        <v>2022</v>
      </c>
      <c r="B154" t="s">
        <v>34</v>
      </c>
      <c r="C154" t="s">
        <v>359</v>
      </c>
      <c r="D154">
        <v>99</v>
      </c>
      <c r="E154" t="s">
        <v>104</v>
      </c>
      <c r="F154" t="s">
        <v>51</v>
      </c>
      <c r="G154">
        <v>300</v>
      </c>
      <c r="H154" t="s">
        <v>80</v>
      </c>
      <c r="I154" t="s">
        <v>47</v>
      </c>
      <c r="J154" t="s">
        <v>128</v>
      </c>
      <c r="K154" s="14" t="str">
        <f>LEFT(C154,SEARCH(" ",C154)-1)</f>
        <v>Shy</v>
      </c>
      <c r="L154" s="14" t="str">
        <f>RIGHT(C154,LEN(C154)-LEN(K154)-1)</f>
        <v>Tuttle</v>
      </c>
      <c r="M154" s="14" t="str">
        <f>LEFT(TRIM(F154),1)</f>
        <v>6</v>
      </c>
      <c r="N154" s="14" t="str">
        <f>RIGHT(F154,LEN(F154)-FIND("-",F154))</f>
        <v>3</v>
      </c>
      <c r="O154" s="14">
        <f>M154*12+N154</f>
        <v>75</v>
      </c>
      <c r="P154" s="14" t="str">
        <f>VLOOKUP(D154,tblNum[],2,TRUE)</f>
        <v>90-99</v>
      </c>
    </row>
    <row r="155" spans="1:16">
      <c r="A155" s="14">
        <v>2022</v>
      </c>
      <c r="B155" t="s">
        <v>42</v>
      </c>
      <c r="C155" t="s">
        <v>360</v>
      </c>
      <c r="D155">
        <v>51</v>
      </c>
      <c r="E155" t="s">
        <v>132</v>
      </c>
      <c r="F155" t="s">
        <v>37</v>
      </c>
      <c r="G155">
        <v>230</v>
      </c>
      <c r="H155" t="s">
        <v>108</v>
      </c>
      <c r="I155" t="s">
        <v>81</v>
      </c>
      <c r="J155" t="s">
        <v>361</v>
      </c>
      <c r="K155" s="14" t="str">
        <f>LEFT(C155,SEARCH(" ",C155)-1)</f>
        <v>Tanner</v>
      </c>
      <c r="L155" s="14" t="str">
        <f>RIGHT(C155,LEN(C155)-LEN(K155)-1)</f>
        <v>Vallejo</v>
      </c>
      <c r="M155" s="14" t="str">
        <f>LEFT(TRIM(F155),1)</f>
        <v>6</v>
      </c>
      <c r="N155" s="14" t="str">
        <f>RIGHT(F155,LEN(F155)-FIND("-",F155))</f>
        <v>1</v>
      </c>
      <c r="O155" s="14">
        <f>M155*12+N155</f>
        <v>73</v>
      </c>
      <c r="P155" s="14" t="str">
        <f>VLOOKUP(D155,tblNum[],2,TRUE)</f>
        <v>50-59</v>
      </c>
    </row>
    <row r="156" spans="1:16">
      <c r="A156" s="14">
        <v>2022</v>
      </c>
      <c r="B156" t="s">
        <v>34</v>
      </c>
      <c r="C156" t="s">
        <v>362</v>
      </c>
      <c r="D156">
        <v>81</v>
      </c>
      <c r="E156" t="s">
        <v>57</v>
      </c>
      <c r="F156" t="s">
        <v>203</v>
      </c>
      <c r="G156">
        <v>261</v>
      </c>
      <c r="H156" t="s">
        <v>59</v>
      </c>
      <c r="I156" t="s">
        <v>65</v>
      </c>
      <c r="J156" t="s">
        <v>257</v>
      </c>
      <c r="K156" s="14" t="str">
        <f>LEFT(C156,SEARCH(" ",C156)-1)</f>
        <v>Nick</v>
      </c>
      <c r="L156" s="14" t="str">
        <f>RIGHT(C156,LEN(C156)-LEN(K156)-1)</f>
        <v>Vannett</v>
      </c>
      <c r="M156" s="14" t="str">
        <f>LEFT(TRIM(F156),1)</f>
        <v>6</v>
      </c>
      <c r="N156" s="14" t="str">
        <f>RIGHT(F156,LEN(F156)-FIND("-",F156))</f>
        <v>6</v>
      </c>
      <c r="O156" s="14">
        <f>M156*12+N156</f>
        <v>78</v>
      </c>
      <c r="P156" s="14" t="str">
        <f>VLOOKUP(D156,tblNum[],2,TRUE)</f>
        <v>80-89</v>
      </c>
    </row>
    <row r="157" spans="1:16">
      <c r="A157" s="14">
        <v>2022</v>
      </c>
      <c r="B157" t="s">
        <v>42</v>
      </c>
      <c r="C157" t="s">
        <v>363</v>
      </c>
      <c r="D157">
        <v>57</v>
      </c>
      <c r="E157" t="s">
        <v>132</v>
      </c>
      <c r="F157" t="s">
        <v>58</v>
      </c>
      <c r="G157">
        <v>239</v>
      </c>
      <c r="H157" t="s">
        <v>174</v>
      </c>
      <c r="I157" t="s">
        <v>65</v>
      </c>
      <c r="J157" t="s">
        <v>364</v>
      </c>
      <c r="K157" s="14" t="str">
        <f>LEFT(C157,SEARCH(" ",C157)-1)</f>
        <v>Nick</v>
      </c>
      <c r="L157" s="14" t="str">
        <f>RIGHT(C157,LEN(C157)-LEN(K157)-1)</f>
        <v>Vigil</v>
      </c>
      <c r="M157" s="14" t="str">
        <f>LEFT(TRIM(F157),1)</f>
        <v>6</v>
      </c>
      <c r="N157" s="14" t="str">
        <f>RIGHT(F157,LEN(F157)-FIND("-",F157))</f>
        <v>2</v>
      </c>
      <c r="O157" s="14">
        <f>M157*12+N157</f>
        <v>74</v>
      </c>
      <c r="P157" s="14" t="str">
        <f>VLOOKUP(D157,tblNum[],2,TRUE)</f>
        <v>50-59</v>
      </c>
    </row>
    <row r="158" spans="1:16">
      <c r="A158" s="14">
        <v>2022</v>
      </c>
      <c r="B158" t="s">
        <v>42</v>
      </c>
      <c r="C158" t="s">
        <v>365</v>
      </c>
      <c r="D158">
        <v>59</v>
      </c>
      <c r="E158" t="s">
        <v>132</v>
      </c>
      <c r="F158" t="s">
        <v>58</v>
      </c>
      <c r="G158">
        <v>236</v>
      </c>
      <c r="H158" t="s">
        <v>59</v>
      </c>
      <c r="I158" t="s">
        <v>65</v>
      </c>
      <c r="J158" t="s">
        <v>54</v>
      </c>
      <c r="K158" s="14" t="str">
        <f>LEFT(C158,SEARCH(" ",C158)-1)</f>
        <v>Joe</v>
      </c>
      <c r="L158" s="14" t="str">
        <f>RIGHT(C158,LEN(C158)-LEN(K158)-1)</f>
        <v>Walker</v>
      </c>
      <c r="M158" s="14" t="str">
        <f>LEFT(TRIM(F158),1)</f>
        <v>6</v>
      </c>
      <c r="N158" s="14" t="str">
        <f>RIGHT(F158,LEN(F158)-FIND("-",F158))</f>
        <v>2</v>
      </c>
      <c r="O158" s="14">
        <f>M158*12+N158</f>
        <v>74</v>
      </c>
      <c r="P158" s="14" t="str">
        <f>VLOOKUP(D158,tblNum[],2,TRUE)</f>
        <v>50-59</v>
      </c>
    </row>
    <row r="159" spans="1:16">
      <c r="A159" s="14">
        <v>2022</v>
      </c>
      <c r="B159" t="s">
        <v>42</v>
      </c>
      <c r="C159" t="s">
        <v>366</v>
      </c>
      <c r="D159">
        <v>29</v>
      </c>
      <c r="E159" t="s">
        <v>100</v>
      </c>
      <c r="F159" t="s">
        <v>111</v>
      </c>
      <c r="G159">
        <v>202</v>
      </c>
      <c r="H159" t="s">
        <v>46</v>
      </c>
      <c r="I159" t="s">
        <v>91</v>
      </c>
      <c r="J159" t="s">
        <v>367</v>
      </c>
      <c r="K159" s="14" t="str">
        <f>LEFT(C159,SEARCH(" ",C159)-1)</f>
        <v>Jonathan</v>
      </c>
      <c r="L159" s="14" t="str">
        <f>RIGHT(C159,LEN(C159)-LEN(K159)-1)</f>
        <v>Ward</v>
      </c>
      <c r="M159" s="14" t="str">
        <f>LEFT(TRIM(F159),1)</f>
        <v>6</v>
      </c>
      <c r="N159" s="14" t="str">
        <f>RIGHT(F159,LEN(F159)-FIND("-",F159))</f>
        <v>0</v>
      </c>
      <c r="O159" s="14">
        <f>M159*12+N159</f>
        <v>72</v>
      </c>
      <c r="P159" s="14" t="str">
        <f>VLOOKUP(D159,tblNum[],2,TRUE)</f>
        <v>20-29</v>
      </c>
    </row>
    <row r="160" spans="1:16">
      <c r="A160" s="14">
        <v>2022</v>
      </c>
      <c r="B160" t="s">
        <v>42</v>
      </c>
      <c r="C160" t="s">
        <v>368</v>
      </c>
      <c r="D160">
        <v>28</v>
      </c>
      <c r="E160" t="s">
        <v>79</v>
      </c>
      <c r="F160" t="s">
        <v>73</v>
      </c>
      <c r="G160">
        <v>192</v>
      </c>
      <c r="H160" t="s">
        <v>59</v>
      </c>
      <c r="I160" t="s">
        <v>81</v>
      </c>
      <c r="J160" t="s">
        <v>329</v>
      </c>
      <c r="K160" s="14" t="str">
        <f>LEFT(C160,SEARCH(" ",C160)-1)</f>
        <v>Charles</v>
      </c>
      <c r="L160" s="14" t="str">
        <f>RIGHT(C160,LEN(C160)-LEN(K160)-1)</f>
        <v>Washington</v>
      </c>
      <c r="M160" s="14" t="str">
        <f>LEFT(TRIM(F160),1)</f>
        <v>5</v>
      </c>
      <c r="N160" s="14" t="str">
        <f>RIGHT(F160,LEN(F160)-FIND("-",F160))</f>
        <v>10</v>
      </c>
      <c r="O160" s="14">
        <f>M160*12+N160</f>
        <v>70</v>
      </c>
      <c r="P160" s="14" t="str">
        <f>VLOOKUP(D160,tblNum[],2,TRUE)</f>
        <v>20-29</v>
      </c>
    </row>
    <row r="161" spans="1:16">
      <c r="A161" s="14">
        <v>2022</v>
      </c>
      <c r="B161" t="s">
        <v>34</v>
      </c>
      <c r="C161" t="s">
        <v>369</v>
      </c>
      <c r="D161">
        <v>24</v>
      </c>
      <c r="E161" t="s">
        <v>100</v>
      </c>
      <c r="F161" t="s">
        <v>37</v>
      </c>
      <c r="G161">
        <v>223</v>
      </c>
      <c r="H161" t="s">
        <v>174</v>
      </c>
      <c r="I161" t="s">
        <v>65</v>
      </c>
      <c r="J161" t="s">
        <v>76</v>
      </c>
      <c r="K161" s="14" t="str">
        <f>LEFT(C161,SEARCH(" ",C161)-1)</f>
        <v>Dwayne</v>
      </c>
      <c r="L161" s="14" t="str">
        <f>RIGHT(C161,LEN(C161)-LEN(K161)-1)</f>
        <v>Washington</v>
      </c>
      <c r="M161" s="14" t="str">
        <f>LEFT(TRIM(F161),1)</f>
        <v>6</v>
      </c>
      <c r="N161" s="14" t="str">
        <f>RIGHT(F161,LEN(F161)-FIND("-",F161))</f>
        <v>1</v>
      </c>
      <c r="O161" s="14">
        <f>M161*12+N161</f>
        <v>73</v>
      </c>
      <c r="P161" s="14" t="str">
        <f>VLOOKUP(D161,tblNum[],2,TRUE)</f>
        <v>20-29</v>
      </c>
    </row>
    <row r="162" spans="1:16">
      <c r="A162" s="14">
        <v>2022</v>
      </c>
      <c r="B162" t="s">
        <v>34</v>
      </c>
      <c r="C162" t="s">
        <v>370</v>
      </c>
      <c r="D162">
        <v>65</v>
      </c>
      <c r="E162" t="s">
        <v>202</v>
      </c>
      <c r="F162" t="s">
        <v>117</v>
      </c>
      <c r="G162">
        <v>339</v>
      </c>
      <c r="H162" t="s">
        <v>38</v>
      </c>
      <c r="I162" t="s">
        <v>53</v>
      </c>
      <c r="J162" t="s">
        <v>371</v>
      </c>
      <c r="K162" s="14" t="str">
        <f>LEFT(C162,SEARCH(" ",C162)-1)</f>
        <v>Khalique</v>
      </c>
      <c r="L162" s="14" t="str">
        <f>RIGHT(C162,LEN(C162)-LEN(K162)-1)</f>
        <v>Washington</v>
      </c>
      <c r="M162" s="14" t="str">
        <f>LEFT(TRIM(F162),1)</f>
        <v>6</v>
      </c>
      <c r="N162" s="14" t="str">
        <f>RIGHT(F162,LEN(F162)-FIND("-",F162))</f>
        <v>5</v>
      </c>
      <c r="O162" s="14">
        <f>M162*12+N162</f>
        <v>77</v>
      </c>
      <c r="P162" s="14" t="str">
        <f>VLOOKUP(D162,tblNum[],2,TRUE)</f>
        <v>60-69</v>
      </c>
    </row>
    <row r="163" spans="1:16">
      <c r="A163" s="14">
        <v>2022</v>
      </c>
      <c r="B163" t="s">
        <v>42</v>
      </c>
      <c r="C163" t="s">
        <v>372</v>
      </c>
      <c r="D163">
        <v>99</v>
      </c>
      <c r="E163" t="s">
        <v>44</v>
      </c>
      <c r="F163" t="s">
        <v>117</v>
      </c>
      <c r="G163">
        <v>288</v>
      </c>
      <c r="H163" t="s">
        <v>95</v>
      </c>
      <c r="I163" t="s">
        <v>144</v>
      </c>
      <c r="J163" t="s">
        <v>92</v>
      </c>
      <c r="K163" s="14" t="str">
        <f>LEFT(C163,SEARCH(" ",C163)-1)</f>
        <v>J.J.</v>
      </c>
      <c r="L163" s="14" t="str">
        <f>RIGHT(C163,LEN(C163)-LEN(K163)-1)</f>
        <v>Watt</v>
      </c>
      <c r="M163" s="14" t="str">
        <f>LEFT(TRIM(F163),1)</f>
        <v>6</v>
      </c>
      <c r="N163" s="14" t="str">
        <f>RIGHT(F163,LEN(F163)-FIND("-",F163))</f>
        <v>5</v>
      </c>
      <c r="O163" s="14">
        <f>M163*12+N163</f>
        <v>77</v>
      </c>
      <c r="P163" s="14" t="str">
        <f>VLOOKUP(D163,tblNum[],2,TRUE)</f>
        <v>90-99</v>
      </c>
    </row>
    <row r="164" spans="1:16">
      <c r="A164" s="14">
        <v>2022</v>
      </c>
      <c r="B164" t="s">
        <v>34</v>
      </c>
      <c r="C164" t="s">
        <v>373</v>
      </c>
      <c r="D164">
        <v>20</v>
      </c>
      <c r="E164" t="s">
        <v>90</v>
      </c>
      <c r="F164" t="s">
        <v>51</v>
      </c>
      <c r="G164">
        <v>242</v>
      </c>
      <c r="H164" t="s">
        <v>38</v>
      </c>
      <c r="I164" t="s">
        <v>39</v>
      </c>
      <c r="J164" t="s">
        <v>257</v>
      </c>
      <c r="K164" s="14" t="str">
        <f>LEFT(C164,SEARCH(" ",C164)-1)</f>
        <v>Pete</v>
      </c>
      <c r="L164" s="14" t="str">
        <f>RIGHT(C164,LEN(C164)-LEN(K164)-1)</f>
        <v>Werner</v>
      </c>
      <c r="M164" s="14" t="str">
        <f>LEFT(TRIM(F164),1)</f>
        <v>6</v>
      </c>
      <c r="N164" s="14" t="str">
        <f>RIGHT(F164,LEN(F164)-FIND("-",F164))</f>
        <v>3</v>
      </c>
      <c r="O164" s="14">
        <f>M164*12+N164</f>
        <v>75</v>
      </c>
      <c r="P164" s="14" t="str">
        <f>VLOOKUP(D164,tblNum[],2,TRUE)</f>
        <v>20-29</v>
      </c>
    </row>
    <row r="165" spans="1:16">
      <c r="A165" s="14">
        <v>2022</v>
      </c>
      <c r="B165" t="s">
        <v>42</v>
      </c>
      <c r="C165" t="s">
        <v>374</v>
      </c>
      <c r="D165">
        <v>13</v>
      </c>
      <c r="E165" t="s">
        <v>69</v>
      </c>
      <c r="F165" t="s">
        <v>45</v>
      </c>
      <c r="G165">
        <v>206</v>
      </c>
      <c r="H165" t="s">
        <v>46</v>
      </c>
      <c r="I165" t="s">
        <v>91</v>
      </c>
      <c r="J165" t="s">
        <v>170</v>
      </c>
      <c r="K165" s="14" t="str">
        <f>LEFT(C165,SEARCH(" ",C165)-1)</f>
        <v>Antoine</v>
      </c>
      <c r="L165" s="14" t="str">
        <f>RIGHT(C165,LEN(C165)-LEN(K165)-1)</f>
        <v>Wesley</v>
      </c>
      <c r="M165" s="14" t="str">
        <f>LEFT(TRIM(F165),1)</f>
        <v>6</v>
      </c>
      <c r="N165" s="14" t="str">
        <f>RIGHT(F165,LEN(F165)-FIND("-",F165))</f>
        <v>4</v>
      </c>
      <c r="O165" s="14">
        <f>M165*12+N165</f>
        <v>76</v>
      </c>
      <c r="P165" s="14" t="str">
        <f>VLOOKUP(D165,tblNum[],2,TRUE)</f>
        <v>10-19</v>
      </c>
    </row>
    <row r="166" spans="1:16">
      <c r="A166" s="14">
        <v>2022</v>
      </c>
      <c r="B166" t="s">
        <v>34</v>
      </c>
      <c r="C166" t="s">
        <v>375</v>
      </c>
      <c r="D166">
        <v>17</v>
      </c>
      <c r="E166" t="s">
        <v>69</v>
      </c>
      <c r="F166" t="s">
        <v>51</v>
      </c>
      <c r="G166">
        <v>216</v>
      </c>
      <c r="H166" t="s">
        <v>214</v>
      </c>
      <c r="I166" t="s">
        <v>81</v>
      </c>
      <c r="J166" t="s">
        <v>376</v>
      </c>
      <c r="K166" s="14" t="str">
        <f>LEFT(C166,SEARCH(" ",C166)-1)</f>
        <v>Kevin</v>
      </c>
      <c r="L166" s="14" t="str">
        <f>RIGHT(C166,LEN(C166)-LEN(K166)-1)</f>
        <v>White</v>
      </c>
      <c r="M166" s="14" t="str">
        <f>LEFT(TRIM(F166),1)</f>
        <v>6</v>
      </c>
      <c r="N166" s="14" t="str">
        <f>RIGHT(F166,LEN(F166)-FIND("-",F166))</f>
        <v>3</v>
      </c>
      <c r="O166" s="14">
        <f>M166*12+N166</f>
        <v>75</v>
      </c>
      <c r="P166" s="14" t="str">
        <f>VLOOKUP(D166,tblNum[],2,TRUE)</f>
        <v>10-19</v>
      </c>
    </row>
    <row r="167" spans="1:16">
      <c r="A167" s="14">
        <v>2022</v>
      </c>
      <c r="B167" t="s">
        <v>42</v>
      </c>
      <c r="C167" t="s">
        <v>377</v>
      </c>
      <c r="D167">
        <v>39</v>
      </c>
      <c r="E167" t="s">
        <v>36</v>
      </c>
      <c r="F167" t="s">
        <v>123</v>
      </c>
      <c r="G167">
        <v>185</v>
      </c>
      <c r="H167" t="s">
        <v>108</v>
      </c>
      <c r="I167" t="s">
        <v>75</v>
      </c>
      <c r="J167" t="s">
        <v>42</v>
      </c>
      <c r="K167" s="14" t="str">
        <f>LEFT(C167,SEARCH(" ",C167)-1)</f>
        <v>Jace</v>
      </c>
      <c r="L167" s="14" t="str">
        <f>RIGHT(C167,LEN(C167)-LEN(K167)-1)</f>
        <v>Whittaker</v>
      </c>
      <c r="M167" s="14" t="str">
        <f>LEFT(TRIM(F167),1)</f>
        <v>5</v>
      </c>
      <c r="N167" s="14" t="str">
        <f>RIGHT(F167,LEN(F167)-FIND("-",F167))</f>
        <v>11</v>
      </c>
      <c r="O167" s="14">
        <f>M167*12+N167</f>
        <v>71</v>
      </c>
      <c r="P167" s="14" t="str">
        <f>VLOOKUP(D167,tblNum[],2,TRUE)</f>
        <v>30-39</v>
      </c>
    </row>
    <row r="168" spans="1:16">
      <c r="A168" s="14">
        <v>2022</v>
      </c>
      <c r="B168" t="s">
        <v>42</v>
      </c>
      <c r="C168" t="s">
        <v>378</v>
      </c>
      <c r="D168">
        <v>38</v>
      </c>
      <c r="E168" t="s">
        <v>79</v>
      </c>
      <c r="F168" t="s">
        <v>123</v>
      </c>
      <c r="G168">
        <v>205</v>
      </c>
      <c r="H168" t="s">
        <v>74</v>
      </c>
      <c r="I168" t="s">
        <v>39</v>
      </c>
      <c r="J168" t="s">
        <v>294</v>
      </c>
      <c r="K168" s="14" t="str">
        <f>LEFT(C168,SEARCH(" ",C168)-1)</f>
        <v>James</v>
      </c>
      <c r="L168" s="14" t="str">
        <f>RIGHT(C168,LEN(C168)-LEN(K168)-1)</f>
        <v>Wiggins</v>
      </c>
      <c r="M168" s="14" t="str">
        <f>LEFT(TRIM(F168),1)</f>
        <v>5</v>
      </c>
      <c r="N168" s="14" t="str">
        <f>RIGHT(F168,LEN(F168)-FIND("-",F168))</f>
        <v>11</v>
      </c>
      <c r="O168" s="14">
        <f>M168*12+N168</f>
        <v>71</v>
      </c>
      <c r="P168" s="14" t="str">
        <f>VLOOKUP(D168,tblNum[],2,TRUE)</f>
        <v>30-39</v>
      </c>
    </row>
    <row r="169" spans="1:16">
      <c r="A169" s="14">
        <v>2022</v>
      </c>
      <c r="B169" t="s">
        <v>42</v>
      </c>
      <c r="C169" t="s">
        <v>379</v>
      </c>
      <c r="D169">
        <v>24</v>
      </c>
      <c r="E169" t="s">
        <v>100</v>
      </c>
      <c r="F169" t="s">
        <v>123</v>
      </c>
      <c r="G169">
        <v>224</v>
      </c>
      <c r="H169" t="s">
        <v>108</v>
      </c>
      <c r="I169" t="s">
        <v>60</v>
      </c>
      <c r="J169" t="s">
        <v>204</v>
      </c>
      <c r="K169" s="14" t="str">
        <f>LEFT(C169,SEARCH(" ",C169)-1)</f>
        <v>Darrel</v>
      </c>
      <c r="L169" s="14" t="str">
        <f>RIGHT(C169,LEN(C169)-LEN(K169)-1)</f>
        <v>Williams</v>
      </c>
      <c r="M169" s="14" t="str">
        <f>LEFT(TRIM(F169),1)</f>
        <v>5</v>
      </c>
      <c r="N169" s="14" t="str">
        <f>RIGHT(F169,LEN(F169)-FIND("-",F169))</f>
        <v>11</v>
      </c>
      <c r="O169" s="14">
        <f>M169*12+N169</f>
        <v>71</v>
      </c>
      <c r="P169" s="14" t="str">
        <f>VLOOKUP(D169,tblNum[],2,TRUE)</f>
        <v>20-29</v>
      </c>
    </row>
    <row r="170" spans="1:16">
      <c r="A170" s="14">
        <v>2022</v>
      </c>
      <c r="B170" t="s">
        <v>42</v>
      </c>
      <c r="C170" t="s">
        <v>380</v>
      </c>
      <c r="D170">
        <v>87</v>
      </c>
      <c r="E170" t="s">
        <v>57</v>
      </c>
      <c r="F170" t="s">
        <v>45</v>
      </c>
      <c r="G170">
        <v>252</v>
      </c>
      <c r="H170" t="s">
        <v>174</v>
      </c>
      <c r="I170" t="s">
        <v>181</v>
      </c>
      <c r="J170" t="s">
        <v>381</v>
      </c>
      <c r="K170" s="14" t="str">
        <f>LEFT(C170,SEARCH(" ",C170)-1)</f>
        <v>Maxx</v>
      </c>
      <c r="L170" s="14" t="str">
        <f>RIGHT(C170,LEN(C170)-LEN(K170)-1)</f>
        <v>Williams</v>
      </c>
      <c r="M170" s="14" t="str">
        <f>LEFT(TRIM(F170),1)</f>
        <v>6</v>
      </c>
      <c r="N170" s="14" t="str">
        <f>RIGHT(F170,LEN(F170)-FIND("-",F170))</f>
        <v>4</v>
      </c>
      <c r="O170" s="14">
        <f>M170*12+N170</f>
        <v>76</v>
      </c>
      <c r="P170" s="14" t="str">
        <f>VLOOKUP(D170,tblNum[],2,TRUE)</f>
        <v>80-89</v>
      </c>
    </row>
    <row r="171" spans="1:16">
      <c r="A171" s="14">
        <v>2022</v>
      </c>
      <c r="B171" t="s">
        <v>34</v>
      </c>
      <c r="C171" t="s">
        <v>382</v>
      </c>
      <c r="D171">
        <v>26</v>
      </c>
      <c r="E171" t="s">
        <v>36</v>
      </c>
      <c r="F171" t="s">
        <v>111</v>
      </c>
      <c r="G171">
        <v>196</v>
      </c>
      <c r="H171" t="s">
        <v>59</v>
      </c>
      <c r="I171" t="s">
        <v>181</v>
      </c>
      <c r="J171" t="s">
        <v>218</v>
      </c>
      <c r="K171" s="14" t="str">
        <f>LEFT(C171,SEARCH(" ",C171)-1)</f>
        <v>P.J.</v>
      </c>
      <c r="L171" s="14" t="str">
        <f>RIGHT(C171,LEN(C171)-LEN(K171)-1)</f>
        <v>Williams</v>
      </c>
      <c r="M171" s="14" t="str">
        <f>LEFT(TRIM(F171),1)</f>
        <v>6</v>
      </c>
      <c r="N171" s="14" t="str">
        <f>RIGHT(F171,LEN(F171)-FIND("-",F171))</f>
        <v>0</v>
      </c>
      <c r="O171" s="14">
        <f>M171*12+N171</f>
        <v>72</v>
      </c>
      <c r="P171" s="14" t="str">
        <f>VLOOKUP(D171,tblNum[],2,TRUE)</f>
        <v>20-29</v>
      </c>
    </row>
    <row r="172" spans="1:16">
      <c r="A172" s="14">
        <v>2022</v>
      </c>
      <c r="B172" t="s">
        <v>34</v>
      </c>
      <c r="C172" t="s">
        <v>383</v>
      </c>
      <c r="D172">
        <v>58</v>
      </c>
      <c r="E172" t="s">
        <v>90</v>
      </c>
      <c r="F172" t="s">
        <v>37</v>
      </c>
      <c r="G172">
        <v>230</v>
      </c>
      <c r="H172" t="s">
        <v>108</v>
      </c>
      <c r="I172" t="s">
        <v>81</v>
      </c>
      <c r="J172" t="s">
        <v>294</v>
      </c>
      <c r="K172" s="14" t="str">
        <f>LEFT(C172,SEARCH(" ",C172)-1)</f>
        <v>Eric</v>
      </c>
      <c r="L172" s="14" t="str">
        <f>RIGHT(C172,LEN(C172)-LEN(K172)-1)</f>
        <v>Wilson</v>
      </c>
      <c r="M172" s="14" t="str">
        <f>LEFT(TRIM(F172),1)</f>
        <v>6</v>
      </c>
      <c r="N172" s="14" t="str">
        <f>RIGHT(F172,LEN(F172)-FIND("-",F172))</f>
        <v>1</v>
      </c>
      <c r="O172" s="14">
        <f>M172*12+N172</f>
        <v>73</v>
      </c>
      <c r="P172" s="14" t="str">
        <f>VLOOKUP(D172,tblNum[],2,TRUE)</f>
        <v>50-59</v>
      </c>
    </row>
    <row r="173" spans="1:16">
      <c r="A173" s="14">
        <v>2022</v>
      </c>
      <c r="B173" t="s">
        <v>42</v>
      </c>
      <c r="C173" t="s">
        <v>384</v>
      </c>
      <c r="D173">
        <v>20</v>
      </c>
      <c r="E173" t="s">
        <v>36</v>
      </c>
      <c r="F173" t="s">
        <v>123</v>
      </c>
      <c r="G173">
        <v>187</v>
      </c>
      <c r="H173" t="s">
        <v>38</v>
      </c>
      <c r="I173" t="s">
        <v>39</v>
      </c>
      <c r="J173" t="s">
        <v>177</v>
      </c>
      <c r="K173" s="14" t="str">
        <f>LEFT(C173,SEARCH(" ",C173)-1)</f>
        <v>Marco</v>
      </c>
      <c r="L173" s="14" t="str">
        <f>RIGHT(C173,LEN(C173)-LEN(K173)-1)</f>
        <v>Wilson</v>
      </c>
      <c r="M173" s="14" t="str">
        <f>LEFT(TRIM(F173),1)</f>
        <v>5</v>
      </c>
      <c r="N173" s="14" t="str">
        <f>RIGHT(F173,LEN(F173)-FIND("-",F173))</f>
        <v>11</v>
      </c>
      <c r="O173" s="14">
        <f>M173*12+N173</f>
        <v>71</v>
      </c>
      <c r="P173" s="14" t="str">
        <f>VLOOKUP(D173,tblNum[],2,TRUE)</f>
        <v>20-29</v>
      </c>
    </row>
    <row r="174" spans="1:16">
      <c r="A174" s="14">
        <v>2022</v>
      </c>
      <c r="B174" t="s">
        <v>34</v>
      </c>
      <c r="C174" t="s">
        <v>385</v>
      </c>
      <c r="D174">
        <v>2</v>
      </c>
      <c r="E174" t="s">
        <v>110</v>
      </c>
      <c r="F174" t="s">
        <v>45</v>
      </c>
      <c r="G174">
        <v>231</v>
      </c>
      <c r="H174" t="s">
        <v>174</v>
      </c>
      <c r="I174" t="s">
        <v>181</v>
      </c>
      <c r="J174" t="s">
        <v>218</v>
      </c>
      <c r="K174" s="14" t="str">
        <f>LEFT(C174,SEARCH(" ",C174)-1)</f>
        <v>Jameis</v>
      </c>
      <c r="L174" s="14" t="str">
        <f>RIGHT(C174,LEN(C174)-LEN(K174)-1)</f>
        <v>Winston</v>
      </c>
      <c r="M174" s="14" t="str">
        <f>LEFT(TRIM(F174),1)</f>
        <v>6</v>
      </c>
      <c r="N174" s="14" t="str">
        <f>RIGHT(F174,LEN(F174)-FIND("-",F174))</f>
        <v>4</v>
      </c>
      <c r="O174" s="14">
        <f>M174*12+N174</f>
        <v>76</v>
      </c>
      <c r="P174" s="14" t="str">
        <f>VLOOKUP(D174,tblNum[],2,TRUE)</f>
        <v>0-9</v>
      </c>
    </row>
    <row r="175" spans="1:16">
      <c r="A175" s="14">
        <v>2022</v>
      </c>
      <c r="B175" t="s">
        <v>34</v>
      </c>
      <c r="C175" t="s">
        <v>386</v>
      </c>
      <c r="D175">
        <v>18</v>
      </c>
      <c r="E175" t="s">
        <v>69</v>
      </c>
      <c r="F175" t="s">
        <v>111</v>
      </c>
      <c r="G175">
        <v>192</v>
      </c>
      <c r="H175" t="s">
        <v>74</v>
      </c>
      <c r="I175" t="s">
        <v>75</v>
      </c>
      <c r="J175" t="s">
        <v>193</v>
      </c>
      <c r="K175" s="14" t="str">
        <f>LEFT(C175,SEARCH(" ",C175)-1)</f>
        <v>Easop</v>
      </c>
      <c r="L175" s="14" t="str">
        <f>RIGHT(C175,LEN(C175)-LEN(K175)-1)</f>
        <v>Winston Jr.</v>
      </c>
      <c r="M175" s="14" t="str">
        <f>LEFT(TRIM(F175),1)</f>
        <v>6</v>
      </c>
      <c r="N175" s="14" t="str">
        <f>RIGHT(F175,LEN(F175)-FIND("-",F175))</f>
        <v>0</v>
      </c>
      <c r="O175" s="14">
        <f>M175*12+N175</f>
        <v>72</v>
      </c>
      <c r="P175" s="14" t="str">
        <f>VLOOKUP(D175,tblNum[],2,TRUE)</f>
        <v>10-19</v>
      </c>
    </row>
    <row r="176" spans="1:16">
      <c r="A176" s="14">
        <v>2022</v>
      </c>
      <c r="B176" t="s">
        <v>34</v>
      </c>
      <c r="C176" t="s">
        <v>387</v>
      </c>
      <c r="D176">
        <v>49</v>
      </c>
      <c r="E176" t="s">
        <v>116</v>
      </c>
      <c r="F176" t="s">
        <v>51</v>
      </c>
      <c r="G176">
        <v>255</v>
      </c>
      <c r="H176" t="s">
        <v>59</v>
      </c>
      <c r="I176" t="s">
        <v>81</v>
      </c>
      <c r="J176" t="s">
        <v>97</v>
      </c>
      <c r="K176" s="14" t="str">
        <f>LEFT(C176,SEARCH(" ",C176)-1)</f>
        <v>Zach</v>
      </c>
      <c r="L176" s="14" t="str">
        <f>RIGHT(C176,LEN(C176)-LEN(K176)-1)</f>
        <v>Wood</v>
      </c>
      <c r="M176" s="14" t="str">
        <f>LEFT(TRIM(F176),1)</f>
        <v>6</v>
      </c>
      <c r="N176" s="14" t="str">
        <f>RIGHT(F176,LEN(F176)-FIND("-",F176))</f>
        <v>3</v>
      </c>
      <c r="O176" s="14">
        <f>M176*12+N176</f>
        <v>75</v>
      </c>
      <c r="P176" s="14" t="str">
        <f>VLOOKUP(D176,tblNum[],2,TRUE)</f>
        <v>40-49</v>
      </c>
    </row>
    <row r="177" spans="1:16">
      <c r="A177" s="14">
        <v>2022</v>
      </c>
      <c r="B177" t="s">
        <v>42</v>
      </c>
      <c r="C177" t="s">
        <v>388</v>
      </c>
      <c r="D177">
        <v>92</v>
      </c>
      <c r="E177" t="s">
        <v>104</v>
      </c>
      <c r="F177" t="s">
        <v>37</v>
      </c>
      <c r="G177">
        <v>328</v>
      </c>
      <c r="H177" t="s">
        <v>59</v>
      </c>
      <c r="I177" t="s">
        <v>60</v>
      </c>
      <c r="J177" t="s">
        <v>224</v>
      </c>
      <c r="K177" s="14" t="str">
        <f>LEFT(C177,SEARCH(" ",C177)-1)</f>
        <v>Antwaun</v>
      </c>
      <c r="L177" s="14" t="str">
        <f>RIGHT(C177,LEN(C177)-LEN(K177)-1)</f>
        <v>Woods</v>
      </c>
      <c r="M177" s="14" t="str">
        <f>LEFT(TRIM(F177),1)</f>
        <v>6</v>
      </c>
      <c r="N177" s="14" t="str">
        <f>RIGHT(F177,LEN(F177)-FIND("-",F177))</f>
        <v>1</v>
      </c>
      <c r="O177" s="14">
        <f>M177*12+N177</f>
        <v>73</v>
      </c>
      <c r="P177" s="14" t="str">
        <f>VLOOKUP(D177,tblNum[],2,TRUE)</f>
        <v>90-99</v>
      </c>
    </row>
    <row r="178" spans="1:16">
      <c r="A178" s="14">
        <v>2022</v>
      </c>
      <c r="B178" t="s">
        <v>42</v>
      </c>
      <c r="C178" t="s">
        <v>389</v>
      </c>
      <c r="D178">
        <v>50</v>
      </c>
      <c r="E178" t="s">
        <v>132</v>
      </c>
      <c r="F178" t="s">
        <v>51</v>
      </c>
      <c r="G178">
        <v>232</v>
      </c>
      <c r="H178" t="s">
        <v>38</v>
      </c>
      <c r="I178" t="s">
        <v>53</v>
      </c>
      <c r="J178" t="s">
        <v>390</v>
      </c>
      <c r="K178" s="14" t="str">
        <f>LEFT(C178,SEARCH(" ",C178)-1)</f>
        <v>Chandler</v>
      </c>
      <c r="L178" s="14" t="str">
        <f>RIGHT(C178,LEN(C178)-LEN(K178)-1)</f>
        <v>Wooten</v>
      </c>
      <c r="M178" s="14" t="str">
        <f>LEFT(TRIM(F178),1)</f>
        <v>6</v>
      </c>
      <c r="N178" s="14" t="str">
        <f>RIGHT(F178,LEN(F178)-FIND("-",F178))</f>
        <v>3</v>
      </c>
      <c r="O178" s="14">
        <f>M178*12+N178</f>
        <v>75</v>
      </c>
      <c r="P178" s="14" t="str">
        <f>VLOOKUP(D178,tblNum[],2,TRUE)</f>
        <v>50-59</v>
      </c>
    </row>
    <row r="179" spans="1:16">
      <c r="A179" s="14">
        <v>2022</v>
      </c>
      <c r="B179" t="s">
        <v>42</v>
      </c>
      <c r="C179" t="s">
        <v>391</v>
      </c>
      <c r="D179">
        <v>81</v>
      </c>
      <c r="E179" t="s">
        <v>57</v>
      </c>
      <c r="F179" t="s">
        <v>45</v>
      </c>
      <c r="G179">
        <v>255</v>
      </c>
      <c r="H179" t="s">
        <v>108</v>
      </c>
      <c r="I179" t="s">
        <v>47</v>
      </c>
      <c r="J179" t="s">
        <v>254</v>
      </c>
      <c r="K179" s="14" t="str">
        <f>LEFT(C179,SEARCH(" ",C179)-1)</f>
        <v>Deon</v>
      </c>
      <c r="L179" s="14" t="str">
        <f>RIGHT(C179,LEN(C179)-LEN(K179)-1)</f>
        <v>Yelder</v>
      </c>
      <c r="M179" s="14" t="str">
        <f>LEFT(TRIM(F179),1)</f>
        <v>6</v>
      </c>
      <c r="N179" s="14" t="str">
        <f>RIGHT(F179,LEN(F179)-FIND("-",F179))</f>
        <v>4</v>
      </c>
      <c r="O179" s="14">
        <f>M179*12+N179</f>
        <v>76</v>
      </c>
      <c r="P179" s="14" t="str">
        <f>VLOOKUP(D179,tblNum[],2,TRUE)</f>
        <v>80-89</v>
      </c>
    </row>
    <row r="180" spans="1:16">
      <c r="A180" s="14">
        <v>2022</v>
      </c>
      <c r="B180" t="s">
        <v>34</v>
      </c>
      <c r="C180" t="s">
        <v>392</v>
      </c>
      <c r="D180">
        <v>67</v>
      </c>
      <c r="E180" t="s">
        <v>325</v>
      </c>
      <c r="F180" t="s">
        <v>160</v>
      </c>
      <c r="G180">
        <v>321</v>
      </c>
      <c r="H180" t="s">
        <v>46</v>
      </c>
      <c r="I180" t="s">
        <v>39</v>
      </c>
      <c r="J180" t="s">
        <v>393</v>
      </c>
      <c r="K180" s="14" t="str">
        <f>LEFT(C180,SEARCH(" ",C180)-1)</f>
        <v>Landon</v>
      </c>
      <c r="L180" s="14" t="str">
        <f>RIGHT(C180,LEN(C180)-LEN(K180)-1)</f>
        <v>Young</v>
      </c>
      <c r="M180" s="14" t="str">
        <f>LEFT(TRIM(F180),1)</f>
        <v>6</v>
      </c>
      <c r="N180" s="14" t="str">
        <f>RIGHT(F180,LEN(F180)-FIND("-",F180))</f>
        <v>7</v>
      </c>
      <c r="O180" s="14">
        <f>M180*12+N180</f>
        <v>79</v>
      </c>
      <c r="P180" s="14" t="str">
        <f>VLOOKUP(D180,tblNum[],2,TRUE)</f>
        <v>60-69</v>
      </c>
    </row>
    <row r="181" spans="1:16">
      <c r="A181" s="14">
        <v>2010</v>
      </c>
      <c r="B181" t="s">
        <v>42</v>
      </c>
      <c r="C181" t="s">
        <v>394</v>
      </c>
      <c r="D181">
        <v>41</v>
      </c>
      <c r="E181" t="s">
        <v>395</v>
      </c>
      <c r="F181" t="s">
        <v>396</v>
      </c>
      <c r="G181">
        <v>216</v>
      </c>
      <c r="H181">
        <v>26</v>
      </c>
      <c r="I181">
        <v>5</v>
      </c>
      <c r="J181" t="s">
        <v>193</v>
      </c>
      <c r="K181" s="14" t="str">
        <f>LEFT(C181,SEARCH(" ",C181)-1)</f>
        <v>Hamza</v>
      </c>
      <c r="L181" s="14" t="str">
        <f>RIGHT(C181,LEN(C181)-LEN(K181)-1)</f>
        <v xml:space="preserve">Abdullah </v>
      </c>
      <c r="M181" s="14" t="str">
        <f>LEFT(TRIM(F181),1)</f>
        <v>6</v>
      </c>
      <c r="N181" s="14" t="str">
        <f>RIGHT(F181,LEN(F181)-FIND("-",F181))</f>
        <v xml:space="preserve">2 </v>
      </c>
      <c r="O181" s="14">
        <f>M181*12+N181</f>
        <v>74</v>
      </c>
      <c r="P181" s="14" t="str">
        <f>VLOOKUP(D181,tblNum[],2,TRUE)</f>
        <v>40-49</v>
      </c>
    </row>
    <row r="182" spans="1:16">
      <c r="A182" s="14">
        <v>2010</v>
      </c>
      <c r="B182" t="s">
        <v>42</v>
      </c>
      <c r="C182" t="s">
        <v>397</v>
      </c>
      <c r="D182">
        <v>27</v>
      </c>
      <c r="E182" t="s">
        <v>398</v>
      </c>
      <c r="F182" t="s">
        <v>399</v>
      </c>
      <c r="G182">
        <v>181</v>
      </c>
      <c r="H182">
        <v>24</v>
      </c>
      <c r="I182">
        <v>3</v>
      </c>
      <c r="J182" t="s">
        <v>327</v>
      </c>
      <c r="K182" s="14" t="str">
        <f>LEFT(C182,SEARCH(" ",C182)-1)</f>
        <v>Michael</v>
      </c>
      <c r="L182" s="14" t="str">
        <f>RIGHT(C182,LEN(C182)-LEN(K182)-1)</f>
        <v xml:space="preserve">Adams </v>
      </c>
      <c r="M182" s="14" t="str">
        <f>LEFT(TRIM(F182),1)</f>
        <v>5</v>
      </c>
      <c r="N182" s="14" t="str">
        <f>RIGHT(F182,LEN(F182)-FIND("-",F182))</f>
        <v xml:space="preserve">8 </v>
      </c>
      <c r="O182" s="14">
        <f>M182*12+N182</f>
        <v>68</v>
      </c>
      <c r="P182" s="14" t="str">
        <f>VLOOKUP(D182,tblNum[],2,TRUE)</f>
        <v>20-29</v>
      </c>
    </row>
    <row r="183" spans="1:16">
      <c r="A183" s="14">
        <v>2010</v>
      </c>
      <c r="B183" t="s">
        <v>34</v>
      </c>
      <c r="C183" t="s">
        <v>400</v>
      </c>
      <c r="D183">
        <v>57</v>
      </c>
      <c r="E183" t="s">
        <v>401</v>
      </c>
      <c r="F183" t="s">
        <v>402</v>
      </c>
      <c r="G183">
        <v>232</v>
      </c>
      <c r="H183">
        <v>23</v>
      </c>
      <c r="I183" t="s">
        <v>403</v>
      </c>
      <c r="J183" t="s">
        <v>156</v>
      </c>
      <c r="K183" s="14" t="str">
        <f>LEFT(C183,SEARCH(" ",C183)-1)</f>
        <v>Stanley</v>
      </c>
      <c r="L183" s="14" t="str">
        <f>RIGHT(C183,LEN(C183)-LEN(K183)-1)</f>
        <v xml:space="preserve">Arnoux </v>
      </c>
      <c r="M183" s="14" t="str">
        <f>LEFT(TRIM(F183),1)</f>
        <v>6</v>
      </c>
      <c r="N183" s="14" t="str">
        <f>RIGHT(F183,LEN(F183)-FIND("-",F183))</f>
        <v xml:space="preserve">0 </v>
      </c>
      <c r="O183" s="14">
        <f>M183*12+N183</f>
        <v>72</v>
      </c>
      <c r="P183" s="14" t="str">
        <f>VLOOKUP(D183,tblNum[],2,TRUE)</f>
        <v>50-59</v>
      </c>
    </row>
    <row r="184" spans="1:16">
      <c r="A184" s="14">
        <v>2010</v>
      </c>
      <c r="B184" t="s">
        <v>34</v>
      </c>
      <c r="C184" t="s">
        <v>404</v>
      </c>
      <c r="D184">
        <v>92</v>
      </c>
      <c r="E184" t="s">
        <v>405</v>
      </c>
      <c r="F184" t="s">
        <v>396</v>
      </c>
      <c r="G184">
        <v>318</v>
      </c>
      <c r="H184">
        <v>26</v>
      </c>
      <c r="I184">
        <v>3</v>
      </c>
      <c r="J184" t="s">
        <v>126</v>
      </c>
      <c r="K184" s="14" t="str">
        <f>LEFT(C184,SEARCH(" ",C184)-1)</f>
        <v>Remi</v>
      </c>
      <c r="L184" s="14" t="str">
        <f>RIGHT(C184,LEN(C184)-LEN(K184)-1)</f>
        <v xml:space="preserve">Ayodele </v>
      </c>
      <c r="M184" s="14" t="str">
        <f>LEFT(TRIM(F184),1)</f>
        <v>6</v>
      </c>
      <c r="N184" s="14" t="str">
        <f>RIGHT(F184,LEN(F184)-FIND("-",F184))</f>
        <v xml:space="preserve">2 </v>
      </c>
      <c r="O184" s="14">
        <f>M184*12+N184</f>
        <v>74</v>
      </c>
      <c r="P184" s="14" t="str">
        <f>VLOOKUP(D184,tblNum[],2,TRUE)</f>
        <v>90-99</v>
      </c>
    </row>
    <row r="185" spans="1:16">
      <c r="A185" s="14">
        <v>2010</v>
      </c>
      <c r="B185" t="s">
        <v>42</v>
      </c>
      <c r="C185" t="s">
        <v>406</v>
      </c>
      <c r="D185">
        <v>79</v>
      </c>
      <c r="E185" t="s">
        <v>407</v>
      </c>
      <c r="F185" t="s">
        <v>408</v>
      </c>
      <c r="G185">
        <v>296</v>
      </c>
      <c r="H185">
        <v>24</v>
      </c>
      <c r="I185">
        <v>1</v>
      </c>
      <c r="J185" t="s">
        <v>409</v>
      </c>
      <c r="K185" s="14" t="str">
        <f>LEFT(C185,SEARCH(" ",C185)-1)</f>
        <v>Jason</v>
      </c>
      <c r="L185" s="14" t="str">
        <f>RIGHT(C185,LEN(C185)-LEN(K185)-1)</f>
        <v xml:space="preserve">Banks </v>
      </c>
      <c r="M185" s="14" t="str">
        <f>LEFT(TRIM(F185),1)</f>
        <v>6</v>
      </c>
      <c r="N185" s="14" t="str">
        <f>RIGHT(F185,LEN(F185)-FIND("-",F185))</f>
        <v xml:space="preserve">5 </v>
      </c>
      <c r="O185" s="14">
        <f>M185*12+N185</f>
        <v>77</v>
      </c>
      <c r="P185" s="14" t="str">
        <f>VLOOKUP(D185,tblNum[],2,TRUE)</f>
        <v>70-79</v>
      </c>
    </row>
    <row r="186" spans="1:16">
      <c r="A186" s="14">
        <v>2010</v>
      </c>
      <c r="B186" t="s">
        <v>42</v>
      </c>
      <c r="C186" t="s">
        <v>410</v>
      </c>
      <c r="D186">
        <v>84</v>
      </c>
      <c r="E186" t="s">
        <v>411</v>
      </c>
      <c r="F186" t="s">
        <v>412</v>
      </c>
      <c r="G186">
        <v>270</v>
      </c>
      <c r="H186">
        <v>32</v>
      </c>
      <c r="I186">
        <v>10</v>
      </c>
      <c r="J186" t="s">
        <v>376</v>
      </c>
      <c r="K186" s="14" t="str">
        <f>LEFT(C186,SEARCH(" ",C186)-1)</f>
        <v>Anthony</v>
      </c>
      <c r="L186" s="14" t="str">
        <f>RIGHT(C186,LEN(C186)-LEN(K186)-1)</f>
        <v xml:space="preserve">Becht </v>
      </c>
      <c r="M186" s="14" t="str">
        <f>LEFT(TRIM(F186),1)</f>
        <v>6</v>
      </c>
      <c r="N186" s="14" t="str">
        <f>RIGHT(F186,LEN(F186)-FIND("-",F186))</f>
        <v xml:space="preserve">6 </v>
      </c>
      <c r="O186" s="14">
        <f>M186*12+N186</f>
        <v>78</v>
      </c>
      <c r="P186" s="14" t="str">
        <f>VLOOKUP(D186,tblNum[],2,TRUE)</f>
        <v>80-89</v>
      </c>
    </row>
    <row r="187" spans="1:16">
      <c r="A187" s="14">
        <v>2010</v>
      </c>
      <c r="B187" t="s">
        <v>42</v>
      </c>
      <c r="C187" t="s">
        <v>413</v>
      </c>
      <c r="D187">
        <v>50</v>
      </c>
      <c r="E187" t="s">
        <v>401</v>
      </c>
      <c r="F187" t="s">
        <v>414</v>
      </c>
      <c r="G187">
        <v>244</v>
      </c>
      <c r="H187">
        <v>31</v>
      </c>
      <c r="I187">
        <v>9</v>
      </c>
      <c r="J187" t="s">
        <v>415</v>
      </c>
      <c r="K187" s="14" t="str">
        <f>LEFT(C187,SEARCH(" ",C187)-1)</f>
        <v>Monty</v>
      </c>
      <c r="L187" s="14" t="str">
        <f>RIGHT(C187,LEN(C187)-LEN(K187)-1)</f>
        <v xml:space="preserve">Beisel </v>
      </c>
      <c r="M187" s="14" t="str">
        <f>LEFT(TRIM(F187),1)</f>
        <v>6</v>
      </c>
      <c r="N187" s="14" t="str">
        <f>RIGHT(F187,LEN(F187)-FIND("-",F187))</f>
        <v xml:space="preserve">3 </v>
      </c>
      <c r="O187" s="14">
        <f>M187*12+N187</f>
        <v>75</v>
      </c>
      <c r="P187" s="14" t="str">
        <f>VLOOKUP(D187,tblNum[],2,TRUE)</f>
        <v>50-59</v>
      </c>
    </row>
    <row r="188" spans="1:16">
      <c r="A188" s="14">
        <v>2010</v>
      </c>
      <c r="B188" t="s">
        <v>34</v>
      </c>
      <c r="C188" t="s">
        <v>416</v>
      </c>
      <c r="D188">
        <v>21</v>
      </c>
      <c r="E188" t="s">
        <v>417</v>
      </c>
      <c r="F188" t="s">
        <v>402</v>
      </c>
      <c r="G188">
        <v>225</v>
      </c>
      <c r="H188">
        <v>26</v>
      </c>
      <c r="I188">
        <v>4</v>
      </c>
      <c r="J188" t="s">
        <v>42</v>
      </c>
      <c r="K188" s="14" t="str">
        <f>LEFT(C188,SEARCH(" ",C188)-1)</f>
        <v>Mike</v>
      </c>
      <c r="L188" s="14" t="str">
        <f>RIGHT(C188,LEN(C188)-LEN(K188)-1)</f>
        <v xml:space="preserve">Bell </v>
      </c>
      <c r="M188" s="14" t="str">
        <f>LEFT(TRIM(F188),1)</f>
        <v>6</v>
      </c>
      <c r="N188" s="14" t="str">
        <f>RIGHT(F188,LEN(F188)-FIND("-",F188))</f>
        <v xml:space="preserve">0 </v>
      </c>
      <c r="O188" s="14">
        <f>M188*12+N188</f>
        <v>72</v>
      </c>
      <c r="P188" s="14" t="str">
        <f>VLOOKUP(D188,tblNum[],2,TRUE)</f>
        <v>20-29</v>
      </c>
    </row>
    <row r="189" spans="1:16">
      <c r="A189" s="14">
        <v>2010</v>
      </c>
      <c r="B189" t="s">
        <v>42</v>
      </c>
      <c r="C189" t="s">
        <v>418</v>
      </c>
      <c r="D189">
        <v>92</v>
      </c>
      <c r="E189" t="s">
        <v>407</v>
      </c>
      <c r="F189" t="s">
        <v>414</v>
      </c>
      <c r="G189">
        <v>254</v>
      </c>
      <c r="H189">
        <v>34</v>
      </c>
      <c r="I189">
        <v>12</v>
      </c>
      <c r="J189" t="s">
        <v>112</v>
      </c>
      <c r="K189" s="14" t="str">
        <f>LEFT(C189,SEARCH(" ",C189)-1)</f>
        <v>Bertrand</v>
      </c>
      <c r="L189" s="14" t="str">
        <f>RIGHT(C189,LEN(C189)-LEN(K189)-1)</f>
        <v xml:space="preserve">Berry </v>
      </c>
      <c r="M189" s="14" t="str">
        <f>LEFT(TRIM(F189),1)</f>
        <v>6</v>
      </c>
      <c r="N189" s="14" t="str">
        <f>RIGHT(F189,LEN(F189)-FIND("-",F189))</f>
        <v xml:space="preserve">3 </v>
      </c>
      <c r="O189" s="14">
        <f>M189*12+N189</f>
        <v>75</v>
      </c>
      <c r="P189" s="14" t="str">
        <f>VLOOKUP(D189,tblNum[],2,TRUE)</f>
        <v>90-99</v>
      </c>
    </row>
    <row r="190" spans="1:16">
      <c r="A190" s="14">
        <v>2010</v>
      </c>
      <c r="B190" t="s">
        <v>42</v>
      </c>
      <c r="C190" t="s">
        <v>419</v>
      </c>
      <c r="D190">
        <v>81</v>
      </c>
      <c r="E190" t="s">
        <v>420</v>
      </c>
      <c r="F190" t="s">
        <v>421</v>
      </c>
      <c r="G190">
        <v>217</v>
      </c>
      <c r="H190">
        <v>29</v>
      </c>
      <c r="I190">
        <v>7</v>
      </c>
      <c r="J190" t="s">
        <v>218</v>
      </c>
      <c r="K190" s="14" t="str">
        <f>LEFT(C190,SEARCH(" ",C190)-1)</f>
        <v>Anquan</v>
      </c>
      <c r="L190" s="14" t="str">
        <f>RIGHT(C190,LEN(C190)-LEN(K190)-1)</f>
        <v xml:space="preserve">Boldin </v>
      </c>
      <c r="M190" s="14" t="str">
        <f>LEFT(TRIM(F190),1)</f>
        <v>6</v>
      </c>
      <c r="N190" s="14" t="str">
        <f>RIGHT(F190,LEN(F190)-FIND("-",F190))</f>
        <v xml:space="preserve">1 </v>
      </c>
      <c r="O190" s="14">
        <f>M190*12+N190</f>
        <v>73</v>
      </c>
      <c r="P190" s="14" t="str">
        <f>VLOOKUP(D190,tblNum[],2,TRUE)</f>
        <v>80-89</v>
      </c>
    </row>
    <row r="191" spans="1:16">
      <c r="A191" s="14">
        <v>2010</v>
      </c>
      <c r="B191" t="s">
        <v>42</v>
      </c>
      <c r="C191" t="s">
        <v>422</v>
      </c>
      <c r="D191">
        <v>78</v>
      </c>
      <c r="E191" t="s">
        <v>405</v>
      </c>
      <c r="F191" t="s">
        <v>408</v>
      </c>
      <c r="G191">
        <v>338</v>
      </c>
      <c r="H191">
        <v>25</v>
      </c>
      <c r="I191">
        <v>3</v>
      </c>
      <c r="J191" t="s">
        <v>130</v>
      </c>
      <c r="K191" s="14" t="str">
        <f>LEFT(C191,SEARCH(" ",C191)-1)</f>
        <v>Alan</v>
      </c>
      <c r="L191" s="14" t="str">
        <f>RIGHT(C191,LEN(C191)-LEN(K191)-1)</f>
        <v xml:space="preserve">Branch </v>
      </c>
      <c r="M191" s="14" t="str">
        <f>LEFT(TRIM(F191),1)</f>
        <v>6</v>
      </c>
      <c r="N191" s="14" t="str">
        <f>RIGHT(F191,LEN(F191)-FIND("-",F191))</f>
        <v xml:space="preserve">5 </v>
      </c>
      <c r="O191" s="14">
        <f>M191*12+N191</f>
        <v>77</v>
      </c>
      <c r="P191" s="14" t="str">
        <f>VLOOKUP(D191,tblNum[],2,TRUE)</f>
        <v>70-79</v>
      </c>
    </row>
    <row r="192" spans="1:16">
      <c r="A192" s="14">
        <v>2010</v>
      </c>
      <c r="B192" t="s">
        <v>42</v>
      </c>
      <c r="C192" t="s">
        <v>423</v>
      </c>
      <c r="D192">
        <v>15</v>
      </c>
      <c r="E192" t="s">
        <v>420</v>
      </c>
      <c r="F192" t="s">
        <v>402</v>
      </c>
      <c r="G192">
        <v>189</v>
      </c>
      <c r="H192">
        <v>26</v>
      </c>
      <c r="I192">
        <v>3</v>
      </c>
      <c r="J192" t="s">
        <v>130</v>
      </c>
      <c r="K192" s="14" t="str">
        <f>LEFT(C192,SEARCH(" ",C192)-1)</f>
        <v>Steve</v>
      </c>
      <c r="L192" s="14" t="str">
        <f>RIGHT(C192,LEN(C192)-LEN(K192)-1)</f>
        <v xml:space="preserve">Breaston </v>
      </c>
      <c r="M192" s="14" t="str">
        <f>LEFT(TRIM(F192),1)</f>
        <v>6</v>
      </c>
      <c r="N192" s="14" t="str">
        <f>RIGHT(F192,LEN(F192)-FIND("-",F192))</f>
        <v xml:space="preserve">0 </v>
      </c>
      <c r="O192" s="14">
        <f>M192*12+N192</f>
        <v>72</v>
      </c>
      <c r="P192" s="14" t="str">
        <f>VLOOKUP(D192,tblNum[],2,TRUE)</f>
        <v>10-19</v>
      </c>
    </row>
    <row r="193" spans="1:16">
      <c r="A193" s="14">
        <v>2010</v>
      </c>
      <c r="B193" t="s">
        <v>34</v>
      </c>
      <c r="C193" t="s">
        <v>424</v>
      </c>
      <c r="D193">
        <v>9</v>
      </c>
      <c r="E193" t="s">
        <v>425</v>
      </c>
      <c r="F193" t="s">
        <v>402</v>
      </c>
      <c r="G193">
        <v>209</v>
      </c>
      <c r="H193">
        <v>31</v>
      </c>
      <c r="I193">
        <v>9</v>
      </c>
      <c r="J193" t="s">
        <v>266</v>
      </c>
      <c r="K193" s="14" t="str">
        <f>LEFT(C193,SEARCH(" ",C193)-1)</f>
        <v>Drew</v>
      </c>
      <c r="L193" s="14" t="str">
        <f>RIGHT(C193,LEN(C193)-LEN(K193)-1)</f>
        <v xml:space="preserve">Brees </v>
      </c>
      <c r="M193" s="14" t="str">
        <f>LEFT(TRIM(F193),1)</f>
        <v>6</v>
      </c>
      <c r="N193" s="14" t="str">
        <f>RIGHT(F193,LEN(F193)-FIND("-",F193))</f>
        <v xml:space="preserve">0 </v>
      </c>
      <c r="O193" s="14">
        <f>M193*12+N193</f>
        <v>72</v>
      </c>
      <c r="P193" s="14" t="str">
        <f>VLOOKUP(D193,tblNum[],2,TRUE)</f>
        <v>0-9</v>
      </c>
    </row>
    <row r="194" spans="1:16">
      <c r="A194" s="14">
        <v>2010</v>
      </c>
      <c r="B194" t="s">
        <v>42</v>
      </c>
      <c r="C194" t="s">
        <v>426</v>
      </c>
      <c r="D194">
        <v>73</v>
      </c>
      <c r="E194" t="s">
        <v>427</v>
      </c>
      <c r="F194" t="s">
        <v>428</v>
      </c>
      <c r="G194">
        <v>326</v>
      </c>
      <c r="H194">
        <v>29</v>
      </c>
      <c r="I194">
        <v>6</v>
      </c>
      <c r="J194" t="s">
        <v>371</v>
      </c>
      <c r="K194" s="14" t="str">
        <f>LEFT(C194,SEARCH(" ",C194)-1)</f>
        <v>Jeremy</v>
      </c>
      <c r="L194" s="14" t="str">
        <f>RIGHT(C194,LEN(C194)-LEN(K194)-1)</f>
        <v xml:space="preserve">Bridges </v>
      </c>
      <c r="M194" s="14" t="str">
        <f>LEFT(TRIM(F194),1)</f>
        <v>6</v>
      </c>
      <c r="N194" s="14" t="str">
        <f>RIGHT(F194,LEN(F194)-FIND("-",F194))</f>
        <v xml:space="preserve">4 </v>
      </c>
      <c r="O194" s="14">
        <f>M194*12+N194</f>
        <v>76</v>
      </c>
      <c r="P194" s="14" t="str">
        <f>VLOOKUP(D194,tblNum[],2,TRUE)</f>
        <v>70-79</v>
      </c>
    </row>
    <row r="195" spans="1:16">
      <c r="A195" s="14">
        <v>2010</v>
      </c>
      <c r="B195" t="s">
        <v>42</v>
      </c>
      <c r="C195" t="s">
        <v>429</v>
      </c>
      <c r="D195">
        <v>32</v>
      </c>
      <c r="E195" t="s">
        <v>430</v>
      </c>
      <c r="F195" t="s">
        <v>431</v>
      </c>
      <c r="G195">
        <v>257</v>
      </c>
      <c r="H195">
        <v>28</v>
      </c>
      <c r="I195">
        <v>3</v>
      </c>
      <c r="J195" t="s">
        <v>432</v>
      </c>
      <c r="K195" s="14" t="str">
        <f>LEFT(C195,SEARCH(" ",C195)-1)</f>
        <v>Nehemiah</v>
      </c>
      <c r="L195" s="14" t="str">
        <f>RIGHT(C195,LEN(C195)-LEN(K195)-1)</f>
        <v xml:space="preserve">Broughton </v>
      </c>
      <c r="M195" s="14" t="str">
        <f>LEFT(TRIM(F195),1)</f>
        <v>5</v>
      </c>
      <c r="N195" s="14" t="str">
        <f>RIGHT(F195,LEN(F195)-FIND("-",F195))</f>
        <v xml:space="preserve">11 </v>
      </c>
      <c r="O195" s="14">
        <f>M195*12+N195</f>
        <v>71</v>
      </c>
      <c r="P195" s="14" t="str">
        <f>VLOOKUP(D195,tblNum[],2,TRUE)</f>
        <v>30-39</v>
      </c>
    </row>
    <row r="196" spans="1:16">
      <c r="A196" s="14">
        <v>2010</v>
      </c>
      <c r="B196" t="s">
        <v>42</v>
      </c>
      <c r="C196" t="s">
        <v>433</v>
      </c>
      <c r="D196">
        <v>52</v>
      </c>
      <c r="E196" t="s">
        <v>401</v>
      </c>
      <c r="F196" t="s">
        <v>414</v>
      </c>
      <c r="G196">
        <v>244</v>
      </c>
      <c r="H196">
        <v>23</v>
      </c>
      <c r="I196" t="s">
        <v>403</v>
      </c>
      <c r="J196" t="s">
        <v>434</v>
      </c>
      <c r="K196" s="14" t="str">
        <f>LEFT(C196,SEARCH(" ",C196)-1)</f>
        <v>Cody</v>
      </c>
      <c r="L196" s="14" t="str">
        <f>RIGHT(C196,LEN(C196)-LEN(K196)-1)</f>
        <v xml:space="preserve">Brown </v>
      </c>
      <c r="M196" s="14" t="str">
        <f>LEFT(TRIM(F196),1)</f>
        <v>6</v>
      </c>
      <c r="N196" s="14" t="str">
        <f>RIGHT(F196,LEN(F196)-FIND("-",F196))</f>
        <v xml:space="preserve">3 </v>
      </c>
      <c r="O196" s="14">
        <f>M196*12+N196</f>
        <v>75</v>
      </c>
      <c r="P196" s="14" t="str">
        <f>VLOOKUP(D196,tblNum[],2,TRUE)</f>
        <v>50-59</v>
      </c>
    </row>
    <row r="197" spans="1:16">
      <c r="A197" s="14">
        <v>2010</v>
      </c>
      <c r="B197" t="s">
        <v>34</v>
      </c>
      <c r="C197" t="s">
        <v>435</v>
      </c>
      <c r="D197">
        <v>70</v>
      </c>
      <c r="E197" t="s">
        <v>436</v>
      </c>
      <c r="F197" t="s">
        <v>412</v>
      </c>
      <c r="G197">
        <v>313</v>
      </c>
      <c r="H197">
        <v>28</v>
      </c>
      <c r="I197">
        <v>5</v>
      </c>
      <c r="J197" t="s">
        <v>126</v>
      </c>
      <c r="K197" s="14" t="str">
        <f>LEFT(C197,SEARCH(" ",C197)-1)</f>
        <v>Jammal</v>
      </c>
      <c r="L197" s="14" t="str">
        <f>RIGHT(C197,LEN(C197)-LEN(K197)-1)</f>
        <v xml:space="preserve">Brown </v>
      </c>
      <c r="M197" s="14" t="str">
        <f>LEFT(TRIM(F197),1)</f>
        <v>6</v>
      </c>
      <c r="N197" s="14" t="str">
        <f>RIGHT(F197,LEN(F197)-FIND("-",F197))</f>
        <v xml:space="preserve">6 </v>
      </c>
      <c r="O197" s="14">
        <f>M197*12+N197</f>
        <v>78</v>
      </c>
      <c r="P197" s="14" t="str">
        <f>VLOOKUP(D197,tblNum[],2,TRUE)</f>
        <v>70-79</v>
      </c>
    </row>
    <row r="198" spans="1:16">
      <c r="A198" s="14">
        <v>2010</v>
      </c>
      <c r="B198" t="s">
        <v>42</v>
      </c>
      <c r="C198" t="s">
        <v>437</v>
      </c>
      <c r="D198">
        <v>75</v>
      </c>
      <c r="E198" t="s">
        <v>436</v>
      </c>
      <c r="F198" t="s">
        <v>408</v>
      </c>
      <c r="G198">
        <v>324</v>
      </c>
      <c r="H198">
        <v>25</v>
      </c>
      <c r="I198">
        <v>3</v>
      </c>
      <c r="J198" t="s">
        <v>179</v>
      </c>
      <c r="K198" s="14" t="str">
        <f>LEFT(C198,SEARCH(" ",C198)-1)</f>
        <v>Levi</v>
      </c>
      <c r="L198" s="14" t="str">
        <f>RIGHT(C198,LEN(C198)-LEN(K198)-1)</f>
        <v xml:space="preserve">Brown </v>
      </c>
      <c r="M198" s="14" t="str">
        <f>LEFT(TRIM(F198),1)</f>
        <v>6</v>
      </c>
      <c r="N198" s="14" t="str">
        <f>RIGHT(F198,LEN(F198)-FIND("-",F198))</f>
        <v xml:space="preserve">5 </v>
      </c>
      <c r="O198" s="14">
        <f>M198*12+N198</f>
        <v>77</v>
      </c>
      <c r="P198" s="14" t="str">
        <f>VLOOKUP(D198,tblNum[],2,TRUE)</f>
        <v>70-79</v>
      </c>
    </row>
    <row r="199" spans="1:16">
      <c r="A199" s="14">
        <v>2010</v>
      </c>
      <c r="B199" t="s">
        <v>42</v>
      </c>
      <c r="C199" t="s">
        <v>438</v>
      </c>
      <c r="D199">
        <v>20</v>
      </c>
      <c r="E199" t="s">
        <v>398</v>
      </c>
      <c r="F199" t="s">
        <v>439</v>
      </c>
      <c r="G199">
        <v>185</v>
      </c>
      <c r="H199">
        <v>31</v>
      </c>
      <c r="I199">
        <v>10</v>
      </c>
      <c r="J199" t="s">
        <v>304</v>
      </c>
      <c r="K199" s="14" t="str">
        <f>LEFT(C199,SEARCH(" ",C199)-1)</f>
        <v>Ralph</v>
      </c>
      <c r="L199" s="14" t="str">
        <f>RIGHT(C199,LEN(C199)-LEN(K199)-1)</f>
        <v xml:space="preserve">Brown </v>
      </c>
      <c r="M199" s="14" t="str">
        <f>LEFT(TRIM(F199),1)</f>
        <v>5</v>
      </c>
      <c r="N199" s="14" t="str">
        <f>RIGHT(F199,LEN(F199)-FIND("-",F199))</f>
        <v xml:space="preserve">10 </v>
      </c>
      <c r="O199" s="14">
        <f>M199*12+N199</f>
        <v>70</v>
      </c>
      <c r="P199" s="14" t="str">
        <f>VLOOKUP(D199,tblNum[],2,TRUE)</f>
        <v>20-29</v>
      </c>
    </row>
    <row r="200" spans="1:16">
      <c r="A200" s="14">
        <v>2010</v>
      </c>
      <c r="B200" t="s">
        <v>34</v>
      </c>
      <c r="C200" t="s">
        <v>440</v>
      </c>
      <c r="D200">
        <v>11</v>
      </c>
      <c r="E200" t="s">
        <v>425</v>
      </c>
      <c r="F200" t="s">
        <v>421</v>
      </c>
      <c r="G200">
        <v>217</v>
      </c>
      <c r="H200">
        <v>39</v>
      </c>
      <c r="I200">
        <v>17</v>
      </c>
      <c r="J200" t="s">
        <v>76</v>
      </c>
      <c r="K200" s="14" t="str">
        <f>LEFT(C200,SEARCH(" ",C200)-1)</f>
        <v>Mark</v>
      </c>
      <c r="L200" s="14" t="str">
        <f>RIGHT(C200,LEN(C200)-LEN(K200)-1)</f>
        <v xml:space="preserve">Brunell </v>
      </c>
      <c r="M200" s="14" t="str">
        <f>LEFT(TRIM(F200),1)</f>
        <v>6</v>
      </c>
      <c r="N200" s="14" t="str">
        <f>RIGHT(F200,LEN(F200)-FIND("-",F200))</f>
        <v xml:space="preserve">1 </v>
      </c>
      <c r="O200" s="14">
        <f>M200*12+N200</f>
        <v>73</v>
      </c>
      <c r="P200" s="14" t="str">
        <f>VLOOKUP(D200,tblNum[],2,TRUE)</f>
        <v>10-19</v>
      </c>
    </row>
    <row r="201" spans="1:16">
      <c r="A201" s="14">
        <v>2010</v>
      </c>
      <c r="B201" t="s">
        <v>34</v>
      </c>
      <c r="C201" t="s">
        <v>441</v>
      </c>
      <c r="D201">
        <v>25</v>
      </c>
      <c r="E201" t="s">
        <v>417</v>
      </c>
      <c r="F201" t="s">
        <v>402</v>
      </c>
      <c r="G201">
        <v>203</v>
      </c>
      <c r="H201">
        <v>24</v>
      </c>
      <c r="I201">
        <v>4</v>
      </c>
      <c r="J201" t="s">
        <v>224</v>
      </c>
      <c r="K201" s="14" t="str">
        <f>LEFT(C201,SEARCH(" ",C201)-1)</f>
        <v>Reggie</v>
      </c>
      <c r="L201" s="14" t="str">
        <f>RIGHT(C201,LEN(C201)-LEN(K201)-1)</f>
        <v xml:space="preserve">Bush </v>
      </c>
      <c r="M201" s="14" t="str">
        <f>LEFT(TRIM(F201),1)</f>
        <v>6</v>
      </c>
      <c r="N201" s="14" t="str">
        <f>RIGHT(F201,LEN(F201)-FIND("-",F201))</f>
        <v xml:space="preserve">0 </v>
      </c>
      <c r="O201" s="14">
        <f>M201*12+N201</f>
        <v>72</v>
      </c>
      <c r="P201" s="14" t="str">
        <f>VLOOKUP(D201,tblNum[],2,TRUE)</f>
        <v>20-29</v>
      </c>
    </row>
    <row r="202" spans="1:16">
      <c r="A202" s="14">
        <v>2010</v>
      </c>
      <c r="B202" t="s">
        <v>34</v>
      </c>
      <c r="C202" t="s">
        <v>442</v>
      </c>
      <c r="D202">
        <v>74</v>
      </c>
      <c r="E202" t="s">
        <v>436</v>
      </c>
      <c r="F202" t="s">
        <v>408</v>
      </c>
      <c r="G202">
        <v>315</v>
      </c>
      <c r="H202">
        <v>25</v>
      </c>
      <c r="I202">
        <v>3</v>
      </c>
      <c r="J202" t="s">
        <v>443</v>
      </c>
      <c r="K202" s="14" t="str">
        <f>LEFT(C202,SEARCH(" ",C202)-1)</f>
        <v>Jermon</v>
      </c>
      <c r="L202" s="14" t="str">
        <f>RIGHT(C202,LEN(C202)-LEN(K202)-1)</f>
        <v xml:space="preserve">Bushrod </v>
      </c>
      <c r="M202" s="14" t="str">
        <f>LEFT(TRIM(F202),1)</f>
        <v>6</v>
      </c>
      <c r="N202" s="14" t="str">
        <f>RIGHT(F202,LEN(F202)-FIND("-",F202))</f>
        <v xml:space="preserve">5 </v>
      </c>
      <c r="O202" s="14">
        <f>M202*12+N202</f>
        <v>77</v>
      </c>
      <c r="P202" s="14" t="str">
        <f>VLOOKUP(D202,tblNum[],2,TRUE)</f>
        <v>70-79</v>
      </c>
    </row>
    <row r="203" spans="1:16">
      <c r="A203" s="14">
        <v>2010</v>
      </c>
      <c r="B203" t="s">
        <v>42</v>
      </c>
      <c r="C203" t="s">
        <v>444</v>
      </c>
      <c r="D203">
        <v>93</v>
      </c>
      <c r="E203" t="s">
        <v>407</v>
      </c>
      <c r="F203" t="s">
        <v>445</v>
      </c>
      <c r="G203">
        <v>290</v>
      </c>
      <c r="H203">
        <v>23</v>
      </c>
      <c r="I203">
        <v>2</v>
      </c>
      <c r="J203" t="s">
        <v>446</v>
      </c>
      <c r="K203" s="14" t="str">
        <f>LEFT(C203,SEARCH(" ",C203)-1)</f>
        <v>Calais</v>
      </c>
      <c r="L203" s="14" t="str">
        <f>RIGHT(C203,LEN(C203)-LEN(K203)-1)</f>
        <v xml:space="preserve">Campbell </v>
      </c>
      <c r="M203" s="14" t="str">
        <f>LEFT(TRIM(F203),1)</f>
        <v>6</v>
      </c>
      <c r="N203" s="14" t="str">
        <f>RIGHT(F203,LEN(F203)-FIND("-",F203))</f>
        <v xml:space="preserve">8 </v>
      </c>
      <c r="O203" s="14">
        <f>M203*12+N203</f>
        <v>80</v>
      </c>
      <c r="P203" s="14" t="str">
        <f>VLOOKUP(D203,tblNum[],2,TRUE)</f>
        <v>90-99</v>
      </c>
    </row>
    <row r="204" spans="1:16">
      <c r="A204" s="14">
        <v>2010</v>
      </c>
      <c r="B204" t="s">
        <v>34</v>
      </c>
      <c r="C204" t="s">
        <v>447</v>
      </c>
      <c r="D204">
        <v>89</v>
      </c>
      <c r="E204" t="s">
        <v>411</v>
      </c>
      <c r="F204" t="s">
        <v>408</v>
      </c>
      <c r="G204">
        <v>265</v>
      </c>
      <c r="H204">
        <v>33</v>
      </c>
      <c r="I204">
        <v>11</v>
      </c>
      <c r="J204" t="s">
        <v>167</v>
      </c>
      <c r="K204" s="14" t="str">
        <f>LEFT(C204,SEARCH(" ",C204)-1)</f>
        <v>Dan</v>
      </c>
      <c r="L204" s="14" t="str">
        <f>RIGHT(C204,LEN(C204)-LEN(K204)-1)</f>
        <v xml:space="preserve">Campbell </v>
      </c>
      <c r="M204" s="14" t="str">
        <f>LEFT(TRIM(F204),1)</f>
        <v>6</v>
      </c>
      <c r="N204" s="14" t="str">
        <f>RIGHT(F204,LEN(F204)-FIND("-",F204))</f>
        <v xml:space="preserve">5 </v>
      </c>
      <c r="O204" s="14">
        <f>M204*12+N204</f>
        <v>77</v>
      </c>
      <c r="P204" s="14" t="str">
        <f>VLOOKUP(D204,tblNum[],2,TRUE)</f>
        <v>80-89</v>
      </c>
    </row>
    <row r="205" spans="1:16">
      <c r="A205" s="14">
        <v>2010</v>
      </c>
      <c r="B205" t="s">
        <v>34</v>
      </c>
      <c r="C205" t="s">
        <v>448</v>
      </c>
      <c r="D205">
        <v>52</v>
      </c>
      <c r="E205" t="s">
        <v>401</v>
      </c>
      <c r="F205" t="s">
        <v>421</v>
      </c>
      <c r="G205">
        <v>227</v>
      </c>
      <c r="H205">
        <v>22</v>
      </c>
      <c r="I205" t="s">
        <v>403</v>
      </c>
      <c r="J205" t="s">
        <v>92</v>
      </c>
      <c r="K205" s="14" t="str">
        <f>LEFT(C205,SEARCH(" ",C205)-1)</f>
        <v>Jonathan</v>
      </c>
      <c r="L205" s="14" t="str">
        <f>RIGHT(C205,LEN(C205)-LEN(K205)-1)</f>
        <v xml:space="preserve">Casillas </v>
      </c>
      <c r="M205" s="14" t="str">
        <f>LEFT(TRIM(F205),1)</f>
        <v>6</v>
      </c>
      <c r="N205" s="14" t="str">
        <f>RIGHT(F205,LEN(F205)-FIND("-",F205))</f>
        <v xml:space="preserve">1 </v>
      </c>
      <c r="O205" s="14">
        <f>M205*12+N205</f>
        <v>73</v>
      </c>
      <c r="P205" s="14" t="str">
        <f>VLOOKUP(D205,tblNum[],2,TRUE)</f>
        <v>50-59</v>
      </c>
    </row>
    <row r="206" spans="1:16">
      <c r="A206" s="14">
        <v>2010</v>
      </c>
      <c r="B206" t="s">
        <v>34</v>
      </c>
      <c r="C206" t="s">
        <v>449</v>
      </c>
      <c r="D206">
        <v>97</v>
      </c>
      <c r="E206" t="s">
        <v>407</v>
      </c>
      <c r="F206" t="s">
        <v>428</v>
      </c>
      <c r="G206">
        <v>265</v>
      </c>
      <c r="H206">
        <v>26</v>
      </c>
      <c r="I206">
        <v>3</v>
      </c>
      <c r="J206" t="s">
        <v>450</v>
      </c>
      <c r="K206" s="14" t="str">
        <f>LEFT(C206,SEARCH(" ",C206)-1)</f>
        <v>Jeff</v>
      </c>
      <c r="L206" s="14" t="str">
        <f>RIGHT(C206,LEN(C206)-LEN(K206)-1)</f>
        <v xml:space="preserve">Charleston </v>
      </c>
      <c r="M206" s="14" t="str">
        <f>LEFT(TRIM(F206),1)</f>
        <v>6</v>
      </c>
      <c r="N206" s="14" t="str">
        <f>RIGHT(F206,LEN(F206)-FIND("-",F206))</f>
        <v xml:space="preserve">4 </v>
      </c>
      <c r="O206" s="14">
        <f>M206*12+N206</f>
        <v>76</v>
      </c>
      <c r="P206" s="14" t="str">
        <f>VLOOKUP(D206,tblNum[],2,TRUE)</f>
        <v>90-99</v>
      </c>
    </row>
    <row r="207" spans="1:16">
      <c r="A207" s="14">
        <v>2010</v>
      </c>
      <c r="B207" t="s">
        <v>34</v>
      </c>
      <c r="C207" t="s">
        <v>451</v>
      </c>
      <c r="D207">
        <v>71</v>
      </c>
      <c r="E207" t="s">
        <v>405</v>
      </c>
      <c r="F207" t="s">
        <v>421</v>
      </c>
      <c r="G207">
        <v>305</v>
      </c>
      <c r="H207">
        <v>31</v>
      </c>
      <c r="I207">
        <v>10</v>
      </c>
      <c r="J207" t="s">
        <v>452</v>
      </c>
      <c r="K207" s="14" t="str">
        <f>LEFT(C207,SEARCH(" ",C207)-1)</f>
        <v>Kendrick</v>
      </c>
      <c r="L207" s="14" t="str">
        <f>RIGHT(C207,LEN(C207)-LEN(K207)-1)</f>
        <v xml:space="preserve">Clancy </v>
      </c>
      <c r="M207" s="14" t="str">
        <f>LEFT(TRIM(F207),1)</f>
        <v>6</v>
      </c>
      <c r="N207" s="14" t="str">
        <f>RIGHT(F207,LEN(F207)-FIND("-",F207))</f>
        <v xml:space="preserve">1 </v>
      </c>
      <c r="O207" s="14">
        <f>M207*12+N207</f>
        <v>73</v>
      </c>
      <c r="P207" s="14" t="str">
        <f>VLOOKUP(D207,tblNum[],2,TRUE)</f>
        <v>70-79</v>
      </c>
    </row>
    <row r="208" spans="1:16">
      <c r="A208" s="14">
        <v>2010</v>
      </c>
      <c r="B208" t="s">
        <v>42</v>
      </c>
      <c r="C208" t="s">
        <v>453</v>
      </c>
      <c r="D208">
        <v>71</v>
      </c>
      <c r="E208" t="s">
        <v>405</v>
      </c>
      <c r="F208" t="s">
        <v>414</v>
      </c>
      <c r="G208">
        <v>309</v>
      </c>
      <c r="H208">
        <v>26</v>
      </c>
      <c r="I208">
        <v>1</v>
      </c>
      <c r="J208" t="s">
        <v>226</v>
      </c>
      <c r="K208" s="14" t="str">
        <f>LEFT(C208,SEARCH(" ",C208)-1)</f>
        <v>Jeremy</v>
      </c>
      <c r="L208" s="14" t="str">
        <f>RIGHT(C208,LEN(C208)-LEN(K208)-1)</f>
        <v xml:space="preserve">Clark </v>
      </c>
      <c r="M208" s="14" t="str">
        <f>LEFT(TRIM(F208),1)</f>
        <v>6</v>
      </c>
      <c r="N208" s="14" t="str">
        <f>RIGHT(F208,LEN(F208)-FIND("-",F208))</f>
        <v xml:space="preserve">3 </v>
      </c>
      <c r="O208" s="14">
        <f>M208*12+N208</f>
        <v>75</v>
      </c>
      <c r="P208" s="14" t="str">
        <f>VLOOKUP(D208,tblNum[],2,TRUE)</f>
        <v>70-79</v>
      </c>
    </row>
    <row r="209" spans="1:16">
      <c r="A209" s="14">
        <v>2010</v>
      </c>
      <c r="B209" t="s">
        <v>42</v>
      </c>
      <c r="C209" t="s">
        <v>454</v>
      </c>
      <c r="D209">
        <v>62</v>
      </c>
      <c r="E209" t="s">
        <v>455</v>
      </c>
      <c r="F209" t="s">
        <v>396</v>
      </c>
      <c r="G209">
        <v>301</v>
      </c>
      <c r="H209">
        <v>29</v>
      </c>
      <c r="I209">
        <v>3</v>
      </c>
      <c r="J209" t="s">
        <v>452</v>
      </c>
      <c r="K209" s="14" t="str">
        <f>LEFT(C209,SEARCH(" ",C209)-1)</f>
        <v>Ben</v>
      </c>
      <c r="L209" s="14" t="str">
        <f>RIGHT(C209,LEN(C209)-LEN(K209)-1)</f>
        <v xml:space="preserve">Claxton </v>
      </c>
      <c r="M209" s="14" t="str">
        <f>LEFT(TRIM(F209),1)</f>
        <v>6</v>
      </c>
      <c r="N209" s="14" t="str">
        <f>RIGHT(F209,LEN(F209)-FIND("-",F209))</f>
        <v xml:space="preserve">2 </v>
      </c>
      <c r="O209" s="14">
        <f>M209*12+N209</f>
        <v>74</v>
      </c>
      <c r="P209" s="14" t="str">
        <f>VLOOKUP(D209,tblNum[],2,TRUE)</f>
        <v>60-69</v>
      </c>
    </row>
    <row r="210" spans="1:16">
      <c r="A210" s="14">
        <v>2010</v>
      </c>
      <c r="B210" t="s">
        <v>34</v>
      </c>
      <c r="C210" t="s">
        <v>456</v>
      </c>
      <c r="D210">
        <v>12</v>
      </c>
      <c r="E210" t="s">
        <v>420</v>
      </c>
      <c r="F210" t="s">
        <v>428</v>
      </c>
      <c r="G210">
        <v>225</v>
      </c>
      <c r="H210">
        <v>26</v>
      </c>
      <c r="I210">
        <v>4</v>
      </c>
      <c r="J210" t="s">
        <v>457</v>
      </c>
      <c r="K210" s="14" t="str">
        <f>LEFT(C210,SEARCH(" ",C210)-1)</f>
        <v>Marques</v>
      </c>
      <c r="L210" s="14" t="str">
        <f>RIGHT(C210,LEN(C210)-LEN(K210)-1)</f>
        <v xml:space="preserve">Colston </v>
      </c>
      <c r="M210" s="14" t="str">
        <f>LEFT(TRIM(F210),1)</f>
        <v>6</v>
      </c>
      <c r="N210" s="14" t="str">
        <f>RIGHT(F210,LEN(F210)-FIND("-",F210))</f>
        <v xml:space="preserve">4 </v>
      </c>
      <c r="O210" s="14">
        <f>M210*12+N210</f>
        <v>76</v>
      </c>
      <c r="P210" s="14" t="str">
        <f>VLOOKUP(D210,tblNum[],2,TRUE)</f>
        <v>10-19</v>
      </c>
    </row>
    <row r="211" spans="1:16">
      <c r="A211" s="14">
        <v>2010</v>
      </c>
      <c r="B211" t="s">
        <v>34</v>
      </c>
      <c r="C211" t="s">
        <v>458</v>
      </c>
      <c r="D211">
        <v>10</v>
      </c>
      <c r="E211" t="s">
        <v>425</v>
      </c>
      <c r="F211" t="s">
        <v>402</v>
      </c>
      <c r="G211">
        <v>218</v>
      </c>
      <c r="H211">
        <v>23</v>
      </c>
      <c r="I211" t="s">
        <v>403</v>
      </c>
      <c r="J211" t="s">
        <v>182</v>
      </c>
      <c r="K211" s="14" t="str">
        <f>LEFT(C211,SEARCH(" ",C211)-1)</f>
        <v>Chase</v>
      </c>
      <c r="L211" s="14" t="str">
        <f>RIGHT(C211,LEN(C211)-LEN(K211)-1)</f>
        <v xml:space="preserve">Daniel </v>
      </c>
      <c r="M211" s="14" t="str">
        <f>LEFT(TRIM(F211),1)</f>
        <v>6</v>
      </c>
      <c r="N211" s="14" t="str">
        <f>RIGHT(F211,LEN(F211)-FIND("-",F211))</f>
        <v xml:space="preserve">0 </v>
      </c>
      <c r="O211" s="14">
        <f>M211*12+N211</f>
        <v>72</v>
      </c>
      <c r="P211" s="14" t="str">
        <f>VLOOKUP(D211,tblNum[],2,TRUE)</f>
        <v>10-19</v>
      </c>
    </row>
    <row r="212" spans="1:16">
      <c r="A212" s="14">
        <v>2010</v>
      </c>
      <c r="B212" t="s">
        <v>42</v>
      </c>
      <c r="C212" t="s">
        <v>459</v>
      </c>
      <c r="D212">
        <v>58</v>
      </c>
      <c r="E212" t="s">
        <v>401</v>
      </c>
      <c r="F212" t="s">
        <v>428</v>
      </c>
      <c r="G212">
        <v>250</v>
      </c>
      <c r="H212">
        <v>28</v>
      </c>
      <c r="I212">
        <v>6</v>
      </c>
      <c r="J212" t="s">
        <v>390</v>
      </c>
      <c r="K212" s="14" t="str">
        <f>LEFT(C212,SEARCH(" ",C212)-1)</f>
        <v>Karlos</v>
      </c>
      <c r="L212" s="14" t="str">
        <f>RIGHT(C212,LEN(C212)-LEN(K212)-1)</f>
        <v xml:space="preserve">Dansby </v>
      </c>
      <c r="M212" s="14" t="str">
        <f>LEFT(TRIM(F212),1)</f>
        <v>6</v>
      </c>
      <c r="N212" s="14" t="str">
        <f>RIGHT(F212,LEN(F212)-FIND("-",F212))</f>
        <v xml:space="preserve">4 </v>
      </c>
      <c r="O212" s="14">
        <f>M212*12+N212</f>
        <v>76</v>
      </c>
      <c r="P212" s="14" t="str">
        <f>VLOOKUP(D212,tblNum[],2,TRUE)</f>
        <v>50-59</v>
      </c>
    </row>
    <row r="213" spans="1:16">
      <c r="A213" s="14">
        <v>2010</v>
      </c>
      <c r="B213" t="s">
        <v>42</v>
      </c>
      <c r="C213" t="s">
        <v>460</v>
      </c>
      <c r="D213">
        <v>59</v>
      </c>
      <c r="E213" t="s">
        <v>401</v>
      </c>
      <c r="F213" t="s">
        <v>396</v>
      </c>
      <c r="G213">
        <v>261</v>
      </c>
      <c r="H213">
        <v>23</v>
      </c>
      <c r="I213" t="s">
        <v>403</v>
      </c>
      <c r="J213" t="s">
        <v>461</v>
      </c>
      <c r="K213" s="14" t="str">
        <f>LEFT(C213,SEARCH(" ",C213)-1)</f>
        <v>Will</v>
      </c>
      <c r="L213" s="14" t="str">
        <f>RIGHT(C213,LEN(C213)-LEN(K213)-1)</f>
        <v xml:space="preserve">Davis </v>
      </c>
      <c r="M213" s="14" t="str">
        <f>LEFT(TRIM(F213),1)</f>
        <v>6</v>
      </c>
      <c r="N213" s="14" t="str">
        <f>RIGHT(F213,LEN(F213)-FIND("-",F213))</f>
        <v xml:space="preserve">2 </v>
      </c>
      <c r="O213" s="14">
        <f>M213*12+N213</f>
        <v>74</v>
      </c>
      <c r="P213" s="14" t="str">
        <f>VLOOKUP(D213,tblNum[],2,TRUE)</f>
        <v>50-59</v>
      </c>
    </row>
    <row r="214" spans="1:16">
      <c r="A214" s="14">
        <v>2010</v>
      </c>
      <c r="B214" t="s">
        <v>34</v>
      </c>
      <c r="C214" t="s">
        <v>462</v>
      </c>
      <c r="D214">
        <v>80</v>
      </c>
      <c r="E214" t="s">
        <v>411</v>
      </c>
      <c r="F214" t="s">
        <v>428</v>
      </c>
      <c r="G214">
        <v>260</v>
      </c>
      <c r="H214">
        <v>32</v>
      </c>
      <c r="I214">
        <v>8</v>
      </c>
      <c r="J214" t="s">
        <v>135</v>
      </c>
      <c r="K214" s="14" t="str">
        <f>LEFT(C214,SEARCH(" ",C214)-1)</f>
        <v>Darnell</v>
      </c>
      <c r="L214" s="14" t="str">
        <f>RIGHT(C214,LEN(C214)-LEN(K214)-1)</f>
        <v xml:space="preserve">Dinkins </v>
      </c>
      <c r="M214" s="14" t="str">
        <f>LEFT(TRIM(F214),1)</f>
        <v>6</v>
      </c>
      <c r="N214" s="14" t="str">
        <f>RIGHT(F214,LEN(F214)-FIND("-",F214))</f>
        <v xml:space="preserve">4 </v>
      </c>
      <c r="O214" s="14">
        <f>M214*12+N214</f>
        <v>76</v>
      </c>
      <c r="P214" s="14" t="str">
        <f>VLOOKUP(D214,tblNum[],2,TRUE)</f>
        <v>80-89</v>
      </c>
    </row>
    <row r="215" spans="1:16">
      <c r="A215" s="14">
        <v>2010</v>
      </c>
      <c r="B215" t="s">
        <v>42</v>
      </c>
      <c r="C215" t="s">
        <v>463</v>
      </c>
      <c r="D215">
        <v>90</v>
      </c>
      <c r="E215" t="s">
        <v>405</v>
      </c>
      <c r="F215" t="s">
        <v>428</v>
      </c>
      <c r="G215">
        <v>285</v>
      </c>
      <c r="H215">
        <v>28</v>
      </c>
      <c r="I215">
        <v>6</v>
      </c>
      <c r="J215" t="s">
        <v>218</v>
      </c>
      <c r="K215" s="14" t="str">
        <f>LEFT(C215,SEARCH(" ",C215)-1)</f>
        <v>Darnell</v>
      </c>
      <c r="L215" s="14" t="str">
        <f>RIGHT(C215,LEN(C215)-LEN(K215)-1)</f>
        <v xml:space="preserve">Dockett </v>
      </c>
      <c r="M215" s="14" t="str">
        <f>LEFT(TRIM(F215),1)</f>
        <v>6</v>
      </c>
      <c r="N215" s="14" t="str">
        <f>RIGHT(F215,LEN(F215)-FIND("-",F215))</f>
        <v xml:space="preserve">4 </v>
      </c>
      <c r="O215" s="14">
        <f>M215*12+N215</f>
        <v>76</v>
      </c>
      <c r="P215" s="14" t="str">
        <f>VLOOKUP(D215,tblNum[],2,TRUE)</f>
        <v>90-99</v>
      </c>
    </row>
    <row r="216" spans="1:16">
      <c r="A216" s="14">
        <v>2010</v>
      </c>
      <c r="B216" t="s">
        <v>42</v>
      </c>
      <c r="C216" t="s">
        <v>464</v>
      </c>
      <c r="D216">
        <v>80</v>
      </c>
      <c r="E216" t="s">
        <v>420</v>
      </c>
      <c r="F216" t="s">
        <v>402</v>
      </c>
      <c r="G216">
        <v>212</v>
      </c>
      <c r="H216">
        <v>24</v>
      </c>
      <c r="I216">
        <v>2</v>
      </c>
      <c r="J216" t="s">
        <v>250</v>
      </c>
      <c r="K216" s="14" t="str">
        <f>LEFT(C216,SEARCH(" ",C216)-1)</f>
        <v>Early</v>
      </c>
      <c r="L216" s="14" t="str">
        <f>RIGHT(C216,LEN(C216)-LEN(K216)-1)</f>
        <v xml:space="preserve">Doucet </v>
      </c>
      <c r="M216" s="14" t="str">
        <f>LEFT(TRIM(F216),1)</f>
        <v>6</v>
      </c>
      <c r="N216" s="14" t="str">
        <f>RIGHT(F216,LEN(F216)-FIND("-",F216))</f>
        <v xml:space="preserve">0 </v>
      </c>
      <c r="O216" s="14">
        <f>M216*12+N216</f>
        <v>72</v>
      </c>
      <c r="P216" s="14" t="str">
        <f>VLOOKUP(D216,tblNum[],2,TRUE)</f>
        <v>80-89</v>
      </c>
    </row>
    <row r="217" spans="1:16">
      <c r="A217" s="14">
        <v>2010</v>
      </c>
      <c r="B217" t="s">
        <v>34</v>
      </c>
      <c r="C217" t="s">
        <v>465</v>
      </c>
      <c r="D217">
        <v>56</v>
      </c>
      <c r="E217" t="s">
        <v>401</v>
      </c>
      <c r="F217" t="s">
        <v>402</v>
      </c>
      <c r="G217">
        <v>226</v>
      </c>
      <c r="H217">
        <v>24</v>
      </c>
      <c r="I217">
        <v>2</v>
      </c>
      <c r="J217" t="s">
        <v>48</v>
      </c>
      <c r="K217" s="14" t="str">
        <f>LEFT(C217,SEARCH(" ",C217)-1)</f>
        <v>Jo-Lonn</v>
      </c>
      <c r="L217" s="14" t="str">
        <f>RIGHT(C217,LEN(C217)-LEN(K217)-1)</f>
        <v xml:space="preserve">Dunbar </v>
      </c>
      <c r="M217" s="14" t="str">
        <f>LEFT(TRIM(F217),1)</f>
        <v>6</v>
      </c>
      <c r="N217" s="14" t="str">
        <f>RIGHT(F217,LEN(F217)-FIND("-",F217))</f>
        <v xml:space="preserve">0 </v>
      </c>
      <c r="O217" s="14">
        <f>M217*12+N217</f>
        <v>72</v>
      </c>
      <c r="P217" s="14" t="str">
        <f>VLOOKUP(D217,tblNum[],2,TRUE)</f>
        <v>50-59</v>
      </c>
    </row>
    <row r="218" spans="1:16">
      <c r="A218" s="14">
        <v>2010</v>
      </c>
      <c r="B218" t="s">
        <v>34</v>
      </c>
      <c r="C218" t="s">
        <v>466</v>
      </c>
      <c r="D218">
        <v>36</v>
      </c>
      <c r="E218" t="s">
        <v>430</v>
      </c>
      <c r="F218" t="s">
        <v>431</v>
      </c>
      <c r="G218">
        <v>237</v>
      </c>
      <c r="H218">
        <v>28</v>
      </c>
      <c r="I218">
        <v>3</v>
      </c>
      <c r="J218" t="s">
        <v>467</v>
      </c>
      <c r="K218" s="14" t="str">
        <f>LEFT(C218,SEARCH(" ",C218)-1)</f>
        <v>Kyle</v>
      </c>
      <c r="L218" s="14" t="str">
        <f>RIGHT(C218,LEN(C218)-LEN(K218)-1)</f>
        <v xml:space="preserve">Eckel </v>
      </c>
      <c r="M218" s="14" t="str">
        <f>LEFT(TRIM(F218),1)</f>
        <v>5</v>
      </c>
      <c r="N218" s="14" t="str">
        <f>RIGHT(F218,LEN(F218)-FIND("-",F218))</f>
        <v xml:space="preserve">11 </v>
      </c>
      <c r="O218" s="14">
        <f>M218*12+N218</f>
        <v>71</v>
      </c>
      <c r="P218" s="14" t="str">
        <f>VLOOKUP(D218,tblNum[],2,TRUE)</f>
        <v>30-39</v>
      </c>
    </row>
    <row r="219" spans="1:16">
      <c r="A219" s="14">
        <v>2010</v>
      </c>
      <c r="B219" t="s">
        <v>34</v>
      </c>
      <c r="C219" t="s">
        <v>468</v>
      </c>
      <c r="D219">
        <v>98</v>
      </c>
      <c r="E219" t="s">
        <v>405</v>
      </c>
      <c r="F219" t="s">
        <v>421</v>
      </c>
      <c r="G219">
        <v>307</v>
      </c>
      <c r="H219">
        <v>24</v>
      </c>
      <c r="I219">
        <v>2</v>
      </c>
      <c r="J219" t="s">
        <v>224</v>
      </c>
      <c r="K219" s="14" t="str">
        <f>LEFT(C219,SEARCH(" ",C219)-1)</f>
        <v>Sedrick</v>
      </c>
      <c r="L219" s="14" t="str">
        <f>RIGHT(C219,LEN(C219)-LEN(K219)-1)</f>
        <v xml:space="preserve">Ellis </v>
      </c>
      <c r="M219" s="14" t="str">
        <f>LEFT(TRIM(F219),1)</f>
        <v>6</v>
      </c>
      <c r="N219" s="14" t="str">
        <f>RIGHT(F219,LEN(F219)-FIND("-",F219))</f>
        <v xml:space="preserve">1 </v>
      </c>
      <c r="O219" s="14">
        <f>M219*12+N219</f>
        <v>73</v>
      </c>
      <c r="P219" s="14" t="str">
        <f>VLOOKUP(D219,tblNum[],2,TRUE)</f>
        <v>90-99</v>
      </c>
    </row>
    <row r="220" spans="1:16">
      <c r="A220" s="14">
        <v>2010</v>
      </c>
      <c r="B220" t="s">
        <v>34</v>
      </c>
      <c r="C220" t="s">
        <v>469</v>
      </c>
      <c r="D220">
        <v>44</v>
      </c>
      <c r="E220" t="s">
        <v>430</v>
      </c>
      <c r="F220" t="s">
        <v>402</v>
      </c>
      <c r="G220">
        <v>250</v>
      </c>
      <c r="H220">
        <v>31</v>
      </c>
      <c r="I220">
        <v>9</v>
      </c>
      <c r="J220" t="s">
        <v>390</v>
      </c>
      <c r="K220" s="14" t="str">
        <f>LEFT(C220,SEARCH(" ",C220)-1)</f>
        <v>Heath</v>
      </c>
      <c r="L220" s="14" t="str">
        <f>RIGHT(C220,LEN(C220)-LEN(K220)-1)</f>
        <v xml:space="preserve">Evans </v>
      </c>
      <c r="M220" s="14" t="str">
        <f>LEFT(TRIM(F220),1)</f>
        <v>6</v>
      </c>
      <c r="N220" s="14" t="str">
        <f>RIGHT(F220,LEN(F220)-FIND("-",F220))</f>
        <v xml:space="preserve">0 </v>
      </c>
      <c r="O220" s="14">
        <f>M220*12+N220</f>
        <v>72</v>
      </c>
      <c r="P220" s="14" t="str">
        <f>VLOOKUP(D220,tblNum[],2,TRUE)</f>
        <v>40-49</v>
      </c>
    </row>
    <row r="221" spans="1:16">
      <c r="A221" s="14">
        <v>2010</v>
      </c>
      <c r="B221" t="s">
        <v>34</v>
      </c>
      <c r="C221" t="s">
        <v>470</v>
      </c>
      <c r="D221">
        <v>73</v>
      </c>
      <c r="E221" t="s">
        <v>427</v>
      </c>
      <c r="F221" t="s">
        <v>428</v>
      </c>
      <c r="G221">
        <v>318</v>
      </c>
      <c r="H221">
        <v>26</v>
      </c>
      <c r="I221">
        <v>4</v>
      </c>
      <c r="J221" t="s">
        <v>471</v>
      </c>
      <c r="K221" s="14" t="str">
        <f>LEFT(C221,SEARCH(" ",C221)-1)</f>
        <v>Jahri</v>
      </c>
      <c r="L221" s="14" t="str">
        <f>RIGHT(C221,LEN(C221)-LEN(K221)-1)</f>
        <v xml:space="preserve">Evans </v>
      </c>
      <c r="M221" s="14" t="str">
        <f>LEFT(TRIM(F221),1)</f>
        <v>6</v>
      </c>
      <c r="N221" s="14" t="str">
        <f>RIGHT(F221,LEN(F221)-FIND("-",F221))</f>
        <v xml:space="preserve">4 </v>
      </c>
      <c r="O221" s="14">
        <f>M221*12+N221</f>
        <v>76</v>
      </c>
      <c r="P221" s="14" t="str">
        <f>VLOOKUP(D221,tblNum[],2,TRUE)</f>
        <v>70-79</v>
      </c>
    </row>
    <row r="222" spans="1:16">
      <c r="A222" s="14">
        <v>2010</v>
      </c>
      <c r="B222" t="s">
        <v>34</v>
      </c>
      <c r="C222" t="s">
        <v>472</v>
      </c>
      <c r="D222">
        <v>54</v>
      </c>
      <c r="E222" t="s">
        <v>401</v>
      </c>
      <c r="F222" t="s">
        <v>414</v>
      </c>
      <c r="G222">
        <v>238</v>
      </c>
      <c r="H222">
        <v>32</v>
      </c>
      <c r="I222">
        <v>8</v>
      </c>
      <c r="J222" t="s">
        <v>294</v>
      </c>
      <c r="K222" s="14" t="str">
        <f>LEFT(C222,SEARCH(" ",C222)-1)</f>
        <v>Troy</v>
      </c>
      <c r="L222" s="14" t="str">
        <f>RIGHT(C222,LEN(C222)-LEN(K222)-1)</f>
        <v xml:space="preserve">Evans </v>
      </c>
      <c r="M222" s="14" t="str">
        <f>LEFT(TRIM(F222),1)</f>
        <v>6</v>
      </c>
      <c r="N222" s="14" t="str">
        <f>RIGHT(F222,LEN(F222)-FIND("-",F222))</f>
        <v xml:space="preserve">3 </v>
      </c>
      <c r="O222" s="14">
        <f>M222*12+N222</f>
        <v>75</v>
      </c>
      <c r="P222" s="14" t="str">
        <f>VLOOKUP(D222,tblNum[],2,TRUE)</f>
        <v>50-59</v>
      </c>
    </row>
    <row r="223" spans="1:16">
      <c r="A223" s="14">
        <v>2010</v>
      </c>
      <c r="B223" t="s">
        <v>42</v>
      </c>
      <c r="C223" t="s">
        <v>473</v>
      </c>
      <c r="D223">
        <v>11</v>
      </c>
      <c r="E223" t="s">
        <v>420</v>
      </c>
      <c r="F223" t="s">
        <v>414</v>
      </c>
      <c r="G223">
        <v>217</v>
      </c>
      <c r="H223">
        <v>26</v>
      </c>
      <c r="I223">
        <v>6</v>
      </c>
      <c r="J223" t="s">
        <v>135</v>
      </c>
      <c r="K223" s="14" t="str">
        <f>LEFT(C223,SEARCH(" ",C223)-1)</f>
        <v>Larry</v>
      </c>
      <c r="L223" s="14" t="str">
        <f>RIGHT(C223,LEN(C223)-LEN(K223)-1)</f>
        <v xml:space="preserve">Fitzgerald </v>
      </c>
      <c r="M223" s="14" t="str">
        <f>LEFT(TRIM(F223),1)</f>
        <v>6</v>
      </c>
      <c r="N223" s="14" t="str">
        <f>RIGHT(F223,LEN(F223)-FIND("-",F223))</f>
        <v xml:space="preserve">3 </v>
      </c>
      <c r="O223" s="14">
        <f>M223*12+N223</f>
        <v>75</v>
      </c>
      <c r="P223" s="14" t="str">
        <f>VLOOKUP(D223,tblNum[],2,TRUE)</f>
        <v>10-19</v>
      </c>
    </row>
    <row r="224" spans="1:16">
      <c r="A224" s="14">
        <v>2010</v>
      </c>
      <c r="B224" t="s">
        <v>42</v>
      </c>
      <c r="C224" t="s">
        <v>474</v>
      </c>
      <c r="D224">
        <v>23</v>
      </c>
      <c r="E224" t="s">
        <v>398</v>
      </c>
      <c r="F224" t="s">
        <v>439</v>
      </c>
      <c r="G224">
        <v>169</v>
      </c>
      <c r="H224">
        <v>25</v>
      </c>
      <c r="I224">
        <v>1</v>
      </c>
      <c r="J224" t="s">
        <v>42</v>
      </c>
      <c r="K224" s="14" t="str">
        <f>LEFT(C224,SEARCH(" ",C224)-1)</f>
        <v>Wilrey</v>
      </c>
      <c r="L224" s="14" t="str">
        <f>RIGHT(C224,LEN(C224)-LEN(K224)-1)</f>
        <v xml:space="preserve">Fontenot </v>
      </c>
      <c r="M224" s="14" t="str">
        <f>LEFT(TRIM(F224),1)</f>
        <v>5</v>
      </c>
      <c r="N224" s="14" t="str">
        <f>RIGHT(F224,LEN(F224)-FIND("-",F224))</f>
        <v xml:space="preserve">10 </v>
      </c>
      <c r="O224" s="14">
        <f>M224*12+N224</f>
        <v>70</v>
      </c>
      <c r="P224" s="14" t="str">
        <f>VLOOKUP(D224,tblNum[],2,TRUE)</f>
        <v>20-29</v>
      </c>
    </row>
    <row r="225" spans="1:16">
      <c r="A225" s="14">
        <v>2010</v>
      </c>
      <c r="B225" t="s">
        <v>34</v>
      </c>
      <c r="C225" t="s">
        <v>475</v>
      </c>
      <c r="D225">
        <v>55</v>
      </c>
      <c r="E225" t="s">
        <v>401</v>
      </c>
      <c r="F225" t="s">
        <v>408</v>
      </c>
      <c r="G225">
        <v>250</v>
      </c>
      <c r="H225">
        <v>30</v>
      </c>
      <c r="I225">
        <v>8</v>
      </c>
      <c r="J225" t="s">
        <v>61</v>
      </c>
      <c r="K225" s="14" t="str">
        <f>LEFT(C225,SEARCH(" ",C225)-1)</f>
        <v>Scott</v>
      </c>
      <c r="L225" s="14" t="str">
        <f>RIGHT(C225,LEN(C225)-LEN(K225)-1)</f>
        <v xml:space="preserve">Fujita </v>
      </c>
      <c r="M225" s="14" t="str">
        <f>LEFT(TRIM(F225),1)</f>
        <v>6</v>
      </c>
      <c r="N225" s="14" t="str">
        <f>RIGHT(F225,LEN(F225)-FIND("-",F225))</f>
        <v xml:space="preserve">5 </v>
      </c>
      <c r="O225" s="14">
        <f>M225*12+N225</f>
        <v>77</v>
      </c>
      <c r="P225" s="14" t="str">
        <f>VLOOKUP(D225,tblNum[],2,TRUE)</f>
        <v>50-59</v>
      </c>
    </row>
    <row r="226" spans="1:16">
      <c r="A226" s="14">
        <v>2010</v>
      </c>
      <c r="B226" t="s">
        <v>42</v>
      </c>
      <c r="C226" t="s">
        <v>476</v>
      </c>
      <c r="D226">
        <v>69</v>
      </c>
      <c r="E226" t="s">
        <v>436</v>
      </c>
      <c r="F226" t="s">
        <v>428</v>
      </c>
      <c r="G226">
        <v>316</v>
      </c>
      <c r="H226">
        <v>31</v>
      </c>
      <c r="I226">
        <v>9</v>
      </c>
      <c r="J226" t="s">
        <v>112</v>
      </c>
      <c r="K226" s="14" t="str">
        <f>LEFT(C226,SEARCH(" ",C226)-1)</f>
        <v>Mike</v>
      </c>
      <c r="L226" s="14" t="str">
        <f>RIGHT(C226,LEN(C226)-LEN(K226)-1)</f>
        <v xml:space="preserve">Gandy </v>
      </c>
      <c r="M226" s="14" t="str">
        <f>LEFT(TRIM(F226),1)</f>
        <v>6</v>
      </c>
      <c r="N226" s="14" t="str">
        <f>RIGHT(F226,LEN(F226)-FIND("-",F226))</f>
        <v xml:space="preserve">4 </v>
      </c>
      <c r="O226" s="14">
        <f>M226*12+N226</f>
        <v>76</v>
      </c>
      <c r="P226" s="14" t="str">
        <f>VLOOKUP(D226,tblNum[],2,TRUE)</f>
        <v>60-69</v>
      </c>
    </row>
    <row r="227" spans="1:16">
      <c r="A227" s="14">
        <v>2010</v>
      </c>
      <c r="B227" t="s">
        <v>34</v>
      </c>
      <c r="C227" t="s">
        <v>477</v>
      </c>
      <c r="D227">
        <v>20</v>
      </c>
      <c r="E227" t="s">
        <v>398</v>
      </c>
      <c r="F227" t="s">
        <v>431</v>
      </c>
      <c r="G227">
        <v>190</v>
      </c>
      <c r="H227">
        <v>27</v>
      </c>
      <c r="I227">
        <v>6</v>
      </c>
      <c r="J227" t="s">
        <v>250</v>
      </c>
      <c r="K227" s="14" t="str">
        <f>LEFT(C227,SEARCH(" ",C227)-1)</f>
        <v>Randall</v>
      </c>
      <c r="L227" s="14" t="str">
        <f>RIGHT(C227,LEN(C227)-LEN(K227)-1)</f>
        <v xml:space="preserve">Gay </v>
      </c>
      <c r="M227" s="14" t="str">
        <f>LEFT(TRIM(F227),1)</f>
        <v>5</v>
      </c>
      <c r="N227" s="14" t="str">
        <f>RIGHT(F227,LEN(F227)-FIND("-",F227))</f>
        <v xml:space="preserve">11 </v>
      </c>
      <c r="O227" s="14">
        <f>M227*12+N227</f>
        <v>71</v>
      </c>
      <c r="P227" s="14" t="str">
        <f>VLOOKUP(D227,tblNum[],2,TRUE)</f>
        <v>20-29</v>
      </c>
    </row>
    <row r="228" spans="1:16">
      <c r="A228" s="14">
        <v>2010</v>
      </c>
      <c r="B228" t="s">
        <v>34</v>
      </c>
      <c r="C228" t="s">
        <v>478</v>
      </c>
      <c r="D228">
        <v>76</v>
      </c>
      <c r="E228" t="s">
        <v>427</v>
      </c>
      <c r="F228" t="s">
        <v>414</v>
      </c>
      <c r="G228">
        <v>318</v>
      </c>
      <c r="H228">
        <v>31</v>
      </c>
      <c r="I228">
        <v>8</v>
      </c>
      <c r="J228" t="s">
        <v>130</v>
      </c>
      <c r="K228" s="14" t="str">
        <f>LEFT(C228,SEARCH(" ",C228)-1)</f>
        <v>Jonathan</v>
      </c>
      <c r="L228" s="14" t="str">
        <f>RIGHT(C228,LEN(C228)-LEN(K228)-1)</f>
        <v xml:space="preserve">Goodwin </v>
      </c>
      <c r="M228" s="14" t="str">
        <f>LEFT(TRIM(F228),1)</f>
        <v>6</v>
      </c>
      <c r="N228" s="14" t="str">
        <f>RIGHT(F228,LEN(F228)-FIND("-",F228))</f>
        <v xml:space="preserve">3 </v>
      </c>
      <c r="O228" s="14">
        <f>M228*12+N228</f>
        <v>75</v>
      </c>
      <c r="P228" s="14" t="str">
        <f>VLOOKUP(D228,tblNum[],2,TRUE)</f>
        <v>70-79</v>
      </c>
    </row>
    <row r="229" spans="1:16">
      <c r="A229" s="14">
        <v>2010</v>
      </c>
      <c r="B229" t="s">
        <v>42</v>
      </c>
      <c r="C229" t="s">
        <v>479</v>
      </c>
      <c r="D229">
        <v>5</v>
      </c>
      <c r="E229" t="s">
        <v>480</v>
      </c>
      <c r="F229" t="s">
        <v>408</v>
      </c>
      <c r="G229">
        <v>235</v>
      </c>
      <c r="H229">
        <v>36</v>
      </c>
      <c r="I229">
        <v>5</v>
      </c>
      <c r="J229" t="s">
        <v>481</v>
      </c>
      <c r="K229" s="14" t="str">
        <f>LEFT(C229,SEARCH(" ",C229)-1)</f>
        <v>Ben</v>
      </c>
      <c r="L229" s="14" t="str">
        <f>RIGHT(C229,LEN(C229)-LEN(K229)-1)</f>
        <v xml:space="preserve">Graham </v>
      </c>
      <c r="M229" s="14" t="str">
        <f>LEFT(TRIM(F229),1)</f>
        <v>6</v>
      </c>
      <c r="N229" s="14" t="str">
        <f>RIGHT(F229,LEN(F229)-FIND("-",F229))</f>
        <v xml:space="preserve">5 </v>
      </c>
      <c r="O229" s="14">
        <f>M229*12+N229</f>
        <v>77</v>
      </c>
      <c r="P229" s="14" t="str">
        <f>VLOOKUP(D229,tblNum[],2,TRUE)</f>
        <v>0-9</v>
      </c>
    </row>
    <row r="230" spans="1:16">
      <c r="A230" s="14">
        <v>2010</v>
      </c>
      <c r="B230" t="s">
        <v>34</v>
      </c>
      <c r="C230" t="s">
        <v>482</v>
      </c>
      <c r="D230">
        <v>94</v>
      </c>
      <c r="E230" t="s">
        <v>407</v>
      </c>
      <c r="F230" t="s">
        <v>414</v>
      </c>
      <c r="G230">
        <v>285</v>
      </c>
      <c r="H230">
        <v>31</v>
      </c>
      <c r="I230">
        <v>8</v>
      </c>
      <c r="J230" t="s">
        <v>189</v>
      </c>
      <c r="K230" s="14" t="str">
        <f>LEFT(C230,SEARCH(" ",C230)-1)</f>
        <v>Charles</v>
      </c>
      <c r="L230" s="14" t="str">
        <f>RIGHT(C230,LEN(C230)-LEN(K230)-1)</f>
        <v xml:space="preserve">Grant </v>
      </c>
      <c r="M230" s="14" t="str">
        <f>LEFT(TRIM(F230),1)</f>
        <v>6</v>
      </c>
      <c r="N230" s="14" t="str">
        <f>RIGHT(F230,LEN(F230)-FIND("-",F230))</f>
        <v xml:space="preserve">3 </v>
      </c>
      <c r="O230" s="14">
        <f>M230*12+N230</f>
        <v>75</v>
      </c>
      <c r="P230" s="14" t="str">
        <f>VLOOKUP(D230,tblNum[],2,TRUE)</f>
        <v>90-99</v>
      </c>
    </row>
    <row r="231" spans="1:16">
      <c r="A231" s="14">
        <v>2010</v>
      </c>
      <c r="B231" t="s">
        <v>42</v>
      </c>
      <c r="C231" t="s">
        <v>483</v>
      </c>
      <c r="D231">
        <v>33</v>
      </c>
      <c r="E231" t="s">
        <v>417</v>
      </c>
      <c r="F231" t="s">
        <v>431</v>
      </c>
      <c r="G231">
        <v>251</v>
      </c>
      <c r="H231">
        <v>27</v>
      </c>
      <c r="I231">
        <v>4</v>
      </c>
      <c r="J231" t="s">
        <v>484</v>
      </c>
      <c r="K231" s="14" t="str">
        <f>LEFT(C231,SEARCH(" ",C231)-1)</f>
        <v>Justin</v>
      </c>
      <c r="L231" s="14" t="str">
        <f>RIGHT(C231,LEN(C231)-LEN(K231)-1)</f>
        <v xml:space="preserve">Green </v>
      </c>
      <c r="M231" s="14" t="str">
        <f>LEFT(TRIM(F231),1)</f>
        <v>5</v>
      </c>
      <c r="N231" s="14" t="str">
        <f>RIGHT(F231,LEN(F231)-FIND("-",F231))</f>
        <v xml:space="preserve">11 </v>
      </c>
      <c r="O231" s="14">
        <f>M231*12+N231</f>
        <v>71</v>
      </c>
      <c r="P231" s="14" t="str">
        <f>VLOOKUP(D231,tblNum[],2,TRUE)</f>
        <v>30-39</v>
      </c>
    </row>
    <row r="232" spans="1:16">
      <c r="A232" s="14">
        <v>2010</v>
      </c>
      <c r="B232" t="s">
        <v>34</v>
      </c>
      <c r="C232" t="s">
        <v>485</v>
      </c>
      <c r="D232">
        <v>32</v>
      </c>
      <c r="E232" t="s">
        <v>398</v>
      </c>
      <c r="F232" t="s">
        <v>431</v>
      </c>
      <c r="G232">
        <v>180</v>
      </c>
      <c r="H232">
        <v>27</v>
      </c>
      <c r="I232">
        <v>6</v>
      </c>
      <c r="J232" t="s">
        <v>128</v>
      </c>
      <c r="K232" s="14" t="str">
        <f>LEFT(C232,SEARCH(" ",C232)-1)</f>
        <v>Jabari</v>
      </c>
      <c r="L232" s="14" t="str">
        <f>RIGHT(C232,LEN(C232)-LEN(K232)-1)</f>
        <v xml:space="preserve">Greer </v>
      </c>
      <c r="M232" s="14" t="str">
        <f>LEFT(TRIM(F232),1)</f>
        <v>5</v>
      </c>
      <c r="N232" s="14" t="str">
        <f>RIGHT(F232,LEN(F232)-FIND("-",F232))</f>
        <v xml:space="preserve">11 </v>
      </c>
      <c r="O232" s="14">
        <f>M232*12+N232</f>
        <v>71</v>
      </c>
      <c r="P232" s="14" t="str">
        <f>VLOOKUP(D232,tblNum[],2,TRUE)</f>
        <v>30-39</v>
      </c>
    </row>
    <row r="233" spans="1:16">
      <c r="A233" s="14">
        <v>2010</v>
      </c>
      <c r="B233" t="s">
        <v>42</v>
      </c>
      <c r="C233" t="s">
        <v>486</v>
      </c>
      <c r="D233">
        <v>53</v>
      </c>
      <c r="E233" t="s">
        <v>401</v>
      </c>
      <c r="F233" t="s">
        <v>428</v>
      </c>
      <c r="G233">
        <v>243</v>
      </c>
      <c r="H233">
        <v>33</v>
      </c>
      <c r="I233">
        <v>10</v>
      </c>
      <c r="J233" t="s">
        <v>241</v>
      </c>
      <c r="K233" s="14" t="str">
        <f>LEFT(C233,SEARCH(" ",C233)-1)</f>
        <v>Clark</v>
      </c>
      <c r="L233" s="14" t="str">
        <f>RIGHT(C233,LEN(C233)-LEN(K233)-1)</f>
        <v xml:space="preserve">Haggans </v>
      </c>
      <c r="M233" s="14" t="str">
        <f>LEFT(TRIM(F233),1)</f>
        <v>6</v>
      </c>
      <c r="N233" s="14" t="str">
        <f>RIGHT(F233,LEN(F233)-FIND("-",F233))</f>
        <v xml:space="preserve">4 </v>
      </c>
      <c r="O233" s="14">
        <f>M233*12+N233</f>
        <v>76</v>
      </c>
      <c r="P233" s="14" t="str">
        <f>VLOOKUP(D233,tblNum[],2,TRUE)</f>
        <v>50-59</v>
      </c>
    </row>
    <row r="234" spans="1:16">
      <c r="A234" s="14">
        <v>2010</v>
      </c>
      <c r="B234" t="s">
        <v>34</v>
      </c>
      <c r="C234" t="s">
        <v>487</v>
      </c>
      <c r="D234">
        <v>30</v>
      </c>
      <c r="E234" t="s">
        <v>417</v>
      </c>
      <c r="F234" t="s">
        <v>402</v>
      </c>
      <c r="G234">
        <v>235</v>
      </c>
      <c r="H234">
        <v>24</v>
      </c>
      <c r="I234">
        <v>1</v>
      </c>
      <c r="J234" t="s">
        <v>119</v>
      </c>
      <c r="K234" s="14" t="str">
        <f>LEFT(C234,SEARCH(" ",C234)-1)</f>
        <v>Lynell</v>
      </c>
      <c r="L234" s="14" t="str">
        <f>RIGHT(C234,LEN(C234)-LEN(K234)-1)</f>
        <v xml:space="preserve">Hamilton </v>
      </c>
      <c r="M234" s="14" t="str">
        <f>LEFT(TRIM(F234),1)</f>
        <v>6</v>
      </c>
      <c r="N234" s="14" t="str">
        <f>RIGHT(F234,LEN(F234)-FIND("-",F234))</f>
        <v xml:space="preserve">0 </v>
      </c>
      <c r="O234" s="14">
        <f>M234*12+N234</f>
        <v>72</v>
      </c>
      <c r="P234" s="14" t="str">
        <f>VLOOKUP(D234,tblNum[],2,TRUE)</f>
        <v>30-39</v>
      </c>
    </row>
    <row r="235" spans="1:16">
      <c r="A235" s="14">
        <v>2010</v>
      </c>
      <c r="B235" t="s">
        <v>34</v>
      </c>
      <c r="C235" t="s">
        <v>488</v>
      </c>
      <c r="D235">
        <v>69</v>
      </c>
      <c r="E235" t="s">
        <v>407</v>
      </c>
      <c r="F235" t="s">
        <v>414</v>
      </c>
      <c r="G235">
        <v>272</v>
      </c>
      <c r="H235">
        <v>26</v>
      </c>
      <c r="I235">
        <v>5</v>
      </c>
      <c r="J235" t="s">
        <v>489</v>
      </c>
      <c r="K235" s="14" t="str">
        <f>LEFT(C235,SEARCH(" ",C235)-1)</f>
        <v>Anthony</v>
      </c>
      <c r="L235" s="14" t="str">
        <f>RIGHT(C235,LEN(C235)-LEN(K235)-1)</f>
        <v xml:space="preserve">Hargrove </v>
      </c>
      <c r="M235" s="14" t="str">
        <f>LEFT(TRIM(F235),1)</f>
        <v>6</v>
      </c>
      <c r="N235" s="14" t="str">
        <f>RIGHT(F235,LEN(F235)-FIND("-",F235))</f>
        <v xml:space="preserve">3 </v>
      </c>
      <c r="O235" s="14">
        <f>M235*12+N235</f>
        <v>75</v>
      </c>
      <c r="P235" s="14" t="str">
        <f>VLOOKUP(D235,tblNum[],2,TRUE)</f>
        <v>60-69</v>
      </c>
    </row>
    <row r="236" spans="1:16">
      <c r="A236" s="14">
        <v>2010</v>
      </c>
      <c r="B236" t="s">
        <v>34</v>
      </c>
      <c r="C236" t="s">
        <v>490</v>
      </c>
      <c r="D236">
        <v>13</v>
      </c>
      <c r="E236" t="s">
        <v>420</v>
      </c>
      <c r="F236" t="s">
        <v>402</v>
      </c>
      <c r="G236">
        <v>209</v>
      </c>
      <c r="H236">
        <v>24</v>
      </c>
      <c r="I236">
        <v>1</v>
      </c>
      <c r="J236" t="s">
        <v>491</v>
      </c>
      <c r="K236" s="14" t="str">
        <f>LEFT(C236,SEARCH(" ",C236)-1)</f>
        <v>Rod</v>
      </c>
      <c r="L236" s="14" t="str">
        <f>RIGHT(C236,LEN(C236)-LEN(K236)-1)</f>
        <v xml:space="preserve">Harper </v>
      </c>
      <c r="M236" s="14" t="str">
        <f>LEFT(TRIM(F236),1)</f>
        <v>6</v>
      </c>
      <c r="N236" s="14" t="str">
        <f>RIGHT(F236,LEN(F236)-FIND("-",F236))</f>
        <v xml:space="preserve">0 </v>
      </c>
      <c r="O236" s="14">
        <f>M236*12+N236</f>
        <v>72</v>
      </c>
      <c r="P236" s="14" t="str">
        <f>VLOOKUP(D236,tblNum[],2,TRUE)</f>
        <v>10-19</v>
      </c>
    </row>
    <row r="237" spans="1:16">
      <c r="A237" s="14">
        <v>2010</v>
      </c>
      <c r="B237" t="s">
        <v>34</v>
      </c>
      <c r="C237" t="s">
        <v>492</v>
      </c>
      <c r="D237">
        <v>41</v>
      </c>
      <c r="E237" t="s">
        <v>395</v>
      </c>
      <c r="F237" t="s">
        <v>421</v>
      </c>
      <c r="G237">
        <v>200</v>
      </c>
      <c r="H237">
        <v>27</v>
      </c>
      <c r="I237">
        <v>4</v>
      </c>
      <c r="J237" t="s">
        <v>226</v>
      </c>
      <c r="K237" s="14" t="str">
        <f>LEFT(C237,SEARCH(" ",C237)-1)</f>
        <v>Roman</v>
      </c>
      <c r="L237" s="14" t="str">
        <f>RIGHT(C237,LEN(C237)-LEN(K237)-1)</f>
        <v xml:space="preserve">Harper </v>
      </c>
      <c r="M237" s="14" t="str">
        <f>LEFT(TRIM(F237),1)</f>
        <v>6</v>
      </c>
      <c r="N237" s="14" t="str">
        <f>RIGHT(F237,LEN(F237)-FIND("-",F237))</f>
        <v xml:space="preserve">1 </v>
      </c>
      <c r="O237" s="14">
        <f>M237*12+N237</f>
        <v>73</v>
      </c>
      <c r="P237" s="14" t="str">
        <f>VLOOKUP(D237,tblNum[],2,TRUE)</f>
        <v>40-49</v>
      </c>
    </row>
    <row r="238" spans="1:16">
      <c r="A238" s="14">
        <v>2010</v>
      </c>
      <c r="B238" t="s">
        <v>34</v>
      </c>
      <c r="C238" t="s">
        <v>493</v>
      </c>
      <c r="D238">
        <v>5</v>
      </c>
      <c r="E238" t="s">
        <v>494</v>
      </c>
      <c r="F238" t="s">
        <v>399</v>
      </c>
      <c r="G238">
        <v>196</v>
      </c>
      <c r="H238">
        <v>23</v>
      </c>
      <c r="I238">
        <v>2</v>
      </c>
      <c r="J238" t="s">
        <v>126</v>
      </c>
      <c r="K238" s="14" t="str">
        <f>LEFT(C238,SEARCH(" ",C238)-1)</f>
        <v>Garrett</v>
      </c>
      <c r="L238" s="14" t="str">
        <f>RIGHT(C238,LEN(C238)-LEN(K238)-1)</f>
        <v xml:space="preserve">Hartley </v>
      </c>
      <c r="M238" s="14" t="str">
        <f>LEFT(TRIM(F238),1)</f>
        <v>5</v>
      </c>
      <c r="N238" s="14" t="str">
        <f>RIGHT(F238,LEN(F238)-FIND("-",F238))</f>
        <v xml:space="preserve">8 </v>
      </c>
      <c r="O238" s="14">
        <f>M238*12+N238</f>
        <v>68</v>
      </c>
      <c r="P238" s="14" t="str">
        <f>VLOOKUP(D238,tblNum[],2,TRUE)</f>
        <v>0-9</v>
      </c>
    </row>
    <row r="239" spans="1:16">
      <c r="A239" s="14">
        <v>2010</v>
      </c>
      <c r="B239" t="s">
        <v>42</v>
      </c>
      <c r="C239" t="s">
        <v>495</v>
      </c>
      <c r="D239">
        <v>54</v>
      </c>
      <c r="E239" t="s">
        <v>401</v>
      </c>
      <c r="F239" t="s">
        <v>421</v>
      </c>
      <c r="G239">
        <v>246</v>
      </c>
      <c r="H239">
        <v>29</v>
      </c>
      <c r="I239">
        <v>7</v>
      </c>
      <c r="J239" t="s">
        <v>135</v>
      </c>
      <c r="K239" s="14" t="str">
        <f>LEFT(C239,SEARCH(" ",C239)-1)</f>
        <v>Gerald</v>
      </c>
      <c r="L239" s="14" t="str">
        <f>RIGHT(C239,LEN(C239)-LEN(K239)-1)</f>
        <v xml:space="preserve">Hayes </v>
      </c>
      <c r="M239" s="14" t="str">
        <f>LEFT(TRIM(F239),1)</f>
        <v>6</v>
      </c>
      <c r="N239" s="14" t="str">
        <f>RIGHT(F239,LEN(F239)-FIND("-",F239))</f>
        <v xml:space="preserve">1 </v>
      </c>
      <c r="O239" s="14">
        <f>M239*12+N239</f>
        <v>73</v>
      </c>
      <c r="P239" s="14" t="str">
        <f>VLOOKUP(D239,tblNum[],2,TRUE)</f>
        <v>50-59</v>
      </c>
    </row>
    <row r="240" spans="1:16">
      <c r="A240" s="14">
        <v>2010</v>
      </c>
      <c r="B240" t="s">
        <v>34</v>
      </c>
      <c r="C240" t="s">
        <v>496</v>
      </c>
      <c r="D240">
        <v>19</v>
      </c>
      <c r="E240" t="s">
        <v>420</v>
      </c>
      <c r="F240" t="s">
        <v>431</v>
      </c>
      <c r="G240">
        <v>200</v>
      </c>
      <c r="H240">
        <v>27</v>
      </c>
      <c r="I240">
        <v>6</v>
      </c>
      <c r="J240" t="s">
        <v>250</v>
      </c>
      <c r="K240" s="14" t="str">
        <f>LEFT(C240,SEARCH(" ",C240)-1)</f>
        <v>Devery</v>
      </c>
      <c r="L240" s="14" t="str">
        <f>RIGHT(C240,LEN(C240)-LEN(K240)-1)</f>
        <v xml:space="preserve">Henderson </v>
      </c>
      <c r="M240" s="14" t="str">
        <f>LEFT(TRIM(F240),1)</f>
        <v>5</v>
      </c>
      <c r="N240" s="14" t="str">
        <f>RIGHT(F240,LEN(F240)-FIND("-",F240))</f>
        <v xml:space="preserve">11 </v>
      </c>
      <c r="O240" s="14">
        <f>M240*12+N240</f>
        <v>71</v>
      </c>
      <c r="P240" s="14" t="str">
        <f>VLOOKUP(D240,tblNum[],2,TRUE)</f>
        <v>10-19</v>
      </c>
    </row>
    <row r="241" spans="1:16">
      <c r="A241" s="14">
        <v>2010</v>
      </c>
      <c r="B241" t="s">
        <v>42</v>
      </c>
      <c r="C241" t="s">
        <v>497</v>
      </c>
      <c r="D241">
        <v>34</v>
      </c>
      <c r="E241" t="s">
        <v>417</v>
      </c>
      <c r="F241" t="s">
        <v>402</v>
      </c>
      <c r="G241">
        <v>222</v>
      </c>
      <c r="H241">
        <v>23</v>
      </c>
      <c r="I241">
        <v>2</v>
      </c>
      <c r="J241" t="s">
        <v>498</v>
      </c>
      <c r="K241" s="14" t="str">
        <f>LEFT(C241,SEARCH(" ",C241)-1)</f>
        <v>Tim</v>
      </c>
      <c r="L241" s="14" t="str">
        <f>RIGHT(C241,LEN(C241)-LEN(K241)-1)</f>
        <v xml:space="preserve">Hightower </v>
      </c>
      <c r="M241" s="14" t="str">
        <f>LEFT(TRIM(F241),1)</f>
        <v>6</v>
      </c>
      <c r="N241" s="14" t="str">
        <f>RIGHT(F241,LEN(F241)-FIND("-",F241))</f>
        <v xml:space="preserve">0 </v>
      </c>
      <c r="O241" s="14">
        <f>M241*12+N241</f>
        <v>72</v>
      </c>
      <c r="P241" s="14" t="str">
        <f>VLOOKUP(D241,tblNum[],2,TRUE)</f>
        <v>30-39</v>
      </c>
    </row>
    <row r="242" spans="1:16">
      <c r="A242" s="14">
        <v>2010</v>
      </c>
      <c r="B242" t="s">
        <v>34</v>
      </c>
      <c r="C242" t="s">
        <v>499</v>
      </c>
      <c r="D242">
        <v>84</v>
      </c>
      <c r="E242" t="s">
        <v>411</v>
      </c>
      <c r="F242" t="s">
        <v>396</v>
      </c>
      <c r="G242">
        <v>255</v>
      </c>
      <c r="H242">
        <v>26</v>
      </c>
      <c r="I242">
        <v>4</v>
      </c>
      <c r="J242" t="s">
        <v>367</v>
      </c>
      <c r="K242" s="14" t="str">
        <f>LEFT(C242,SEARCH(" ",C242)-1)</f>
        <v>Tory</v>
      </c>
      <c r="L242" s="14" t="str">
        <f>RIGHT(C242,LEN(C242)-LEN(K242)-1)</f>
        <v xml:space="preserve">Humphrey </v>
      </c>
      <c r="M242" s="14" t="str">
        <f>LEFT(TRIM(F242),1)</f>
        <v>6</v>
      </c>
      <c r="N242" s="14" t="str">
        <f>RIGHT(F242,LEN(F242)-FIND("-",F242))</f>
        <v xml:space="preserve">2 </v>
      </c>
      <c r="O242" s="14">
        <f>M242*12+N242</f>
        <v>74</v>
      </c>
      <c r="P242" s="14" t="str">
        <f>VLOOKUP(D242,tblNum[],2,TRUE)</f>
        <v>80-89</v>
      </c>
    </row>
    <row r="243" spans="1:16">
      <c r="A243" s="14">
        <v>2010</v>
      </c>
      <c r="B243" t="s">
        <v>42</v>
      </c>
      <c r="C243" t="s">
        <v>500</v>
      </c>
      <c r="D243">
        <v>91</v>
      </c>
      <c r="E243" t="s">
        <v>407</v>
      </c>
      <c r="F243" t="s">
        <v>428</v>
      </c>
      <c r="G243">
        <v>280</v>
      </c>
      <c r="H243">
        <v>24</v>
      </c>
      <c r="I243">
        <v>2</v>
      </c>
      <c r="J243" t="s">
        <v>235</v>
      </c>
      <c r="K243" s="14" t="str">
        <f>LEFT(C243,SEARCH(" ",C243)-1)</f>
        <v>Kenny</v>
      </c>
      <c r="L243" s="14" t="str">
        <f>RIGHT(C243,LEN(C243)-LEN(K243)-1)</f>
        <v xml:space="preserve">Iwebema </v>
      </c>
      <c r="M243" s="14" t="str">
        <f>LEFT(TRIM(F243),1)</f>
        <v>6</v>
      </c>
      <c r="N243" s="14" t="str">
        <f>RIGHT(F243,LEN(F243)-FIND("-",F243))</f>
        <v xml:space="preserve">4 </v>
      </c>
      <c r="O243" s="14">
        <f>M243*12+N243</f>
        <v>76</v>
      </c>
      <c r="P243" s="14" t="str">
        <f>VLOOKUP(D243,tblNum[],2,TRUE)</f>
        <v>90-99</v>
      </c>
    </row>
    <row r="244" spans="1:16">
      <c r="A244" s="14">
        <v>2010</v>
      </c>
      <c r="B244" t="s">
        <v>34</v>
      </c>
      <c r="C244" t="s">
        <v>501</v>
      </c>
      <c r="D244">
        <v>27</v>
      </c>
      <c r="E244" t="s">
        <v>398</v>
      </c>
      <c r="F244" t="s">
        <v>402</v>
      </c>
      <c r="G244">
        <v>204</v>
      </c>
      <c r="H244">
        <v>22</v>
      </c>
      <c r="I244" t="s">
        <v>403</v>
      </c>
      <c r="J244" t="s">
        <v>257</v>
      </c>
      <c r="K244" s="14" t="str">
        <f>LEFT(C244,SEARCH(" ",C244)-1)</f>
        <v>Malcolm</v>
      </c>
      <c r="L244" s="14" t="str">
        <f>RIGHT(C244,LEN(C244)-LEN(K244)-1)</f>
        <v xml:space="preserve">Jenkins </v>
      </c>
      <c r="M244" s="14" t="str">
        <f>LEFT(TRIM(F244),1)</f>
        <v>6</v>
      </c>
      <c r="N244" s="14" t="str">
        <f>RIGHT(F244,LEN(F244)-FIND("-",F244))</f>
        <v xml:space="preserve">0 </v>
      </c>
      <c r="O244" s="14">
        <f>M244*12+N244</f>
        <v>72</v>
      </c>
      <c r="P244" s="14" t="str">
        <f>VLOOKUP(D244,tblNum[],2,TRUE)</f>
        <v>20-29</v>
      </c>
    </row>
    <row r="245" spans="1:16">
      <c r="A245" s="14">
        <v>2010</v>
      </c>
      <c r="B245" t="s">
        <v>42</v>
      </c>
      <c r="C245" t="s">
        <v>502</v>
      </c>
      <c r="D245">
        <v>67</v>
      </c>
      <c r="E245" t="s">
        <v>427</v>
      </c>
      <c r="F245" t="s">
        <v>503</v>
      </c>
      <c r="G245">
        <v>382</v>
      </c>
      <c r="H245">
        <v>24</v>
      </c>
      <c r="I245" t="s">
        <v>403</v>
      </c>
      <c r="J245" t="s">
        <v>250</v>
      </c>
      <c r="K245" s="14" t="str">
        <f>LEFT(C245,SEARCH(" ",C245)-1)</f>
        <v>Herman</v>
      </c>
      <c r="L245" s="14" t="str">
        <f>RIGHT(C245,LEN(C245)-LEN(K245)-1)</f>
        <v xml:space="preserve">Johnson </v>
      </c>
      <c r="M245" s="14" t="str">
        <f>LEFT(TRIM(F245),1)</f>
        <v>6</v>
      </c>
      <c r="N245" s="14" t="str">
        <f>RIGHT(F245,LEN(F245)-FIND("-",F245))</f>
        <v xml:space="preserve">7 </v>
      </c>
      <c r="O245" s="14">
        <f>M245*12+N245</f>
        <v>79</v>
      </c>
      <c r="P245" s="14" t="str">
        <f>VLOOKUP(D245,tblNum[],2,TRUE)</f>
        <v>60-69</v>
      </c>
    </row>
    <row r="246" spans="1:16">
      <c r="A246" s="14">
        <v>2010</v>
      </c>
      <c r="B246" t="s">
        <v>42</v>
      </c>
      <c r="C246" t="s">
        <v>504</v>
      </c>
      <c r="D246">
        <v>49</v>
      </c>
      <c r="E246" t="s">
        <v>395</v>
      </c>
      <c r="F246" t="s">
        <v>431</v>
      </c>
      <c r="G246">
        <v>203</v>
      </c>
      <c r="H246">
        <v>24</v>
      </c>
      <c r="I246" t="s">
        <v>403</v>
      </c>
      <c r="J246" t="s">
        <v>226</v>
      </c>
      <c r="K246" s="14" t="str">
        <f>LEFT(C246,SEARCH(" ",C246)-1)</f>
        <v>Rashad</v>
      </c>
      <c r="L246" s="14" t="str">
        <f>RIGHT(C246,LEN(C246)-LEN(K246)-1)</f>
        <v xml:space="preserve">Johnson </v>
      </c>
      <c r="M246" s="14" t="str">
        <f>LEFT(TRIM(F246),1)</f>
        <v>5</v>
      </c>
      <c r="N246" s="14" t="str">
        <f>RIGHT(F246,LEN(F246)-FIND("-",F246))</f>
        <v xml:space="preserve">11 </v>
      </c>
      <c r="O246" s="14">
        <f>M246*12+N246</f>
        <v>71</v>
      </c>
      <c r="P246" s="14" t="str">
        <f>VLOOKUP(D246,tblNum[],2,TRUE)</f>
        <v>40-49</v>
      </c>
    </row>
    <row r="247" spans="1:16">
      <c r="A247" s="14">
        <v>2010</v>
      </c>
      <c r="B247" t="s">
        <v>34</v>
      </c>
      <c r="C247" t="s">
        <v>505</v>
      </c>
      <c r="E247" t="s">
        <v>398</v>
      </c>
      <c r="F247" t="s">
        <v>402</v>
      </c>
      <c r="G247">
        <v>200</v>
      </c>
      <c r="H247">
        <v>23</v>
      </c>
      <c r="I247" t="s">
        <v>403</v>
      </c>
      <c r="J247" t="s">
        <v>506</v>
      </c>
      <c r="K247" s="14" t="str">
        <f>LEFT(C247,SEARCH(" ",C247)-1)</f>
        <v>Reggie</v>
      </c>
      <c r="L247" s="14" t="str">
        <f>RIGHT(C247,LEN(C247)-LEN(K247)-1)</f>
        <v xml:space="preserve">Jones </v>
      </c>
      <c r="M247" s="14" t="str">
        <f>LEFT(TRIM(F247),1)</f>
        <v>6</v>
      </c>
      <c r="N247" s="14" t="str">
        <f>RIGHT(F247,LEN(F247)-FIND("-",F247))</f>
        <v xml:space="preserve">0 </v>
      </c>
      <c r="O247" s="14">
        <f>M247*12+N247</f>
        <v>72</v>
      </c>
      <c r="P247" s="14" t="str">
        <f>VLOOKUP(D247,tblNum[],2,TRUE)</f>
        <v>0-9</v>
      </c>
    </row>
    <row r="248" spans="1:16">
      <c r="A248" s="14">
        <v>2010</v>
      </c>
      <c r="B248" t="s">
        <v>42</v>
      </c>
      <c r="C248" t="s">
        <v>507</v>
      </c>
      <c r="D248">
        <v>72</v>
      </c>
      <c r="E248" t="s">
        <v>436</v>
      </c>
      <c r="F248" t="s">
        <v>408</v>
      </c>
      <c r="G248">
        <v>338</v>
      </c>
      <c r="H248">
        <v>25</v>
      </c>
      <c r="I248">
        <v>2</v>
      </c>
      <c r="J248" t="s">
        <v>311</v>
      </c>
      <c r="K248" s="14" t="str">
        <f>LEFT(C248,SEARCH(" ",C248)-1)</f>
        <v>Brandon</v>
      </c>
      <c r="L248" s="14" t="str">
        <f>RIGHT(C248,LEN(C248)-LEN(K248)-1)</f>
        <v xml:space="preserve">Keith </v>
      </c>
      <c r="M248" s="14" t="str">
        <f>LEFT(TRIM(F248),1)</f>
        <v>6</v>
      </c>
      <c r="N248" s="14" t="str">
        <f>RIGHT(F248,LEN(F248)-FIND("-",F248))</f>
        <v xml:space="preserve">5 </v>
      </c>
      <c r="O248" s="14">
        <f>M248*12+N248</f>
        <v>77</v>
      </c>
      <c r="P248" s="14" t="str">
        <f>VLOOKUP(D248,tblNum[],2,TRUE)</f>
        <v>70-79</v>
      </c>
    </row>
    <row r="249" spans="1:16">
      <c r="A249" s="14">
        <v>2010</v>
      </c>
      <c r="B249" t="s">
        <v>42</v>
      </c>
      <c r="C249" t="s">
        <v>508</v>
      </c>
      <c r="D249">
        <v>35</v>
      </c>
      <c r="E249" t="s">
        <v>430</v>
      </c>
      <c r="F249" t="s">
        <v>431</v>
      </c>
      <c r="G249">
        <v>250</v>
      </c>
      <c r="H249">
        <v>32</v>
      </c>
      <c r="I249">
        <v>10</v>
      </c>
      <c r="J249" t="s">
        <v>509</v>
      </c>
      <c r="K249" s="14" t="str">
        <f>LEFT(C249,SEARCH(" ",C249)-1)</f>
        <v>Dan</v>
      </c>
      <c r="L249" s="14" t="str">
        <f>RIGHT(C249,LEN(C249)-LEN(K249)-1)</f>
        <v xml:space="preserve">Kreider </v>
      </c>
      <c r="M249" s="14" t="str">
        <f>LEFT(TRIM(F249),1)</f>
        <v>5</v>
      </c>
      <c r="N249" s="14" t="str">
        <f>RIGHT(F249,LEN(F249)-FIND("-",F249))</f>
        <v xml:space="preserve">11 </v>
      </c>
      <c r="O249" s="14">
        <f>M249*12+N249</f>
        <v>71</v>
      </c>
      <c r="P249" s="14" t="str">
        <f>VLOOKUP(D249,tblNum[],2,TRUE)</f>
        <v>30-39</v>
      </c>
    </row>
    <row r="250" spans="1:16">
      <c r="A250" s="14">
        <v>2010</v>
      </c>
      <c r="B250" t="s">
        <v>42</v>
      </c>
      <c r="C250" t="s">
        <v>510</v>
      </c>
      <c r="D250">
        <v>82</v>
      </c>
      <c r="E250" t="s">
        <v>455</v>
      </c>
      <c r="F250" t="s">
        <v>396</v>
      </c>
      <c r="G250">
        <v>238</v>
      </c>
      <c r="H250">
        <v>33</v>
      </c>
      <c r="I250">
        <v>10</v>
      </c>
      <c r="J250" t="s">
        <v>511</v>
      </c>
      <c r="K250" s="14" t="str">
        <f>LEFT(C250,SEARCH(" ",C250)-1)</f>
        <v>Mike</v>
      </c>
      <c r="L250" s="14" t="str">
        <f>RIGHT(C250,LEN(C250)-LEN(K250)-1)</f>
        <v xml:space="preserve">Leach </v>
      </c>
      <c r="M250" s="14" t="str">
        <f>LEFT(TRIM(F250),1)</f>
        <v>6</v>
      </c>
      <c r="N250" s="14" t="str">
        <f>RIGHT(F250,LEN(F250)-FIND("-",F250))</f>
        <v xml:space="preserve">2 </v>
      </c>
      <c r="O250" s="14">
        <f>M250*12+N250</f>
        <v>74</v>
      </c>
      <c r="P250" s="14" t="str">
        <f>VLOOKUP(D250,tblNum[],2,TRUE)</f>
        <v>80-89</v>
      </c>
    </row>
    <row r="251" spans="1:16">
      <c r="A251" s="14">
        <v>2010</v>
      </c>
      <c r="B251" t="s">
        <v>34</v>
      </c>
      <c r="C251" t="s">
        <v>512</v>
      </c>
      <c r="D251">
        <v>60</v>
      </c>
      <c r="E251" t="s">
        <v>455</v>
      </c>
      <c r="F251" t="s">
        <v>414</v>
      </c>
      <c r="G251">
        <v>291</v>
      </c>
      <c r="H251">
        <v>27</v>
      </c>
      <c r="I251">
        <v>6</v>
      </c>
      <c r="J251" t="s">
        <v>415</v>
      </c>
      <c r="K251" s="14" t="str">
        <f>LEFT(C251,SEARCH(" ",C251)-1)</f>
        <v>Nick</v>
      </c>
      <c r="L251" s="14" t="str">
        <f>RIGHT(C251,LEN(C251)-LEN(K251)-1)</f>
        <v xml:space="preserve">Leckey </v>
      </c>
      <c r="M251" s="14" t="str">
        <f>LEFT(TRIM(F251),1)</f>
        <v>6</v>
      </c>
      <c r="N251" s="14" t="str">
        <f>RIGHT(F251,LEN(F251)-FIND("-",F251))</f>
        <v xml:space="preserve">3 </v>
      </c>
      <c r="O251" s="14">
        <f>M251*12+N251</f>
        <v>75</v>
      </c>
      <c r="P251" s="14" t="str">
        <f>VLOOKUP(D251,tblNum[],2,TRUE)</f>
        <v>60-69</v>
      </c>
    </row>
    <row r="252" spans="1:16">
      <c r="A252" s="14">
        <v>2010</v>
      </c>
      <c r="B252" t="s">
        <v>42</v>
      </c>
      <c r="C252" t="s">
        <v>513</v>
      </c>
      <c r="D252">
        <v>7</v>
      </c>
      <c r="E252" t="s">
        <v>425</v>
      </c>
      <c r="F252" t="s">
        <v>408</v>
      </c>
      <c r="G252">
        <v>232</v>
      </c>
      <c r="H252">
        <v>26</v>
      </c>
      <c r="I252">
        <v>4</v>
      </c>
      <c r="J252" t="s">
        <v>224</v>
      </c>
      <c r="K252" s="14" t="str">
        <f>LEFT(C252,SEARCH(" ",C252)-1)</f>
        <v>Matt</v>
      </c>
      <c r="L252" s="14" t="str">
        <f>RIGHT(C252,LEN(C252)-LEN(K252)-1)</f>
        <v xml:space="preserve">Leinart </v>
      </c>
      <c r="M252" s="14" t="str">
        <f>LEFT(TRIM(F252),1)</f>
        <v>6</v>
      </c>
      <c r="N252" s="14" t="str">
        <f>RIGHT(F252,LEN(F252)-FIND("-",F252))</f>
        <v xml:space="preserve">5 </v>
      </c>
      <c r="O252" s="14">
        <f>M252*12+N252</f>
        <v>77</v>
      </c>
      <c r="P252" s="14" t="str">
        <f>VLOOKUP(D252,tblNum[],2,TRUE)</f>
        <v>0-9</v>
      </c>
    </row>
    <row r="253" spans="1:16">
      <c r="A253" s="14">
        <v>2010</v>
      </c>
      <c r="B253" t="s">
        <v>34</v>
      </c>
      <c r="C253" t="s">
        <v>514</v>
      </c>
      <c r="D253">
        <v>95</v>
      </c>
      <c r="E253" t="s">
        <v>405</v>
      </c>
      <c r="F253" t="s">
        <v>414</v>
      </c>
      <c r="G253">
        <v>315</v>
      </c>
      <c r="H253">
        <v>28</v>
      </c>
      <c r="I253">
        <v>4</v>
      </c>
      <c r="J253" t="s">
        <v>515</v>
      </c>
      <c r="K253" s="14" t="str">
        <f>LEFT(C253,SEARCH(" ",C253)-1)</f>
        <v>Rodney</v>
      </c>
      <c r="L253" s="14" t="str">
        <f>RIGHT(C253,LEN(C253)-LEN(K253)-1)</f>
        <v xml:space="preserve">Leisle </v>
      </c>
      <c r="M253" s="14" t="str">
        <f>LEFT(TRIM(F253),1)</f>
        <v>6</v>
      </c>
      <c r="N253" s="14" t="str">
        <f>RIGHT(F253,LEN(F253)-FIND("-",F253))</f>
        <v xml:space="preserve">3 </v>
      </c>
      <c r="O253" s="14">
        <f>M253*12+N253</f>
        <v>75</v>
      </c>
      <c r="P253" s="14" t="str">
        <f>VLOOKUP(D253,tblNum[],2,TRUE)</f>
        <v>90-99</v>
      </c>
    </row>
    <row r="254" spans="1:16">
      <c r="A254" s="14">
        <v>2010</v>
      </c>
      <c r="B254" t="s">
        <v>42</v>
      </c>
      <c r="C254" t="s">
        <v>516</v>
      </c>
      <c r="D254">
        <v>76</v>
      </c>
      <c r="E254" t="s">
        <v>427</v>
      </c>
      <c r="F254" t="s">
        <v>428</v>
      </c>
      <c r="G254">
        <v>338</v>
      </c>
      <c r="H254">
        <v>26</v>
      </c>
      <c r="I254">
        <v>4</v>
      </c>
      <c r="J254" t="s">
        <v>224</v>
      </c>
      <c r="K254" s="14" t="str">
        <f>LEFT(C254,SEARCH(" ",C254)-1)</f>
        <v>Deuce</v>
      </c>
      <c r="L254" s="14" t="str">
        <f>RIGHT(C254,LEN(C254)-LEN(K254)-1)</f>
        <v xml:space="preserve">Lutui </v>
      </c>
      <c r="M254" s="14" t="str">
        <f>LEFT(TRIM(F254),1)</f>
        <v>6</v>
      </c>
      <c r="N254" s="14" t="str">
        <f>RIGHT(F254,LEN(F254)-FIND("-",F254))</f>
        <v xml:space="preserve">4 </v>
      </c>
      <c r="O254" s="14">
        <f>M254*12+N254</f>
        <v>76</v>
      </c>
      <c r="P254" s="14" t="str">
        <f>VLOOKUP(D254,tblNum[],2,TRUE)</f>
        <v>70-79</v>
      </c>
    </row>
    <row r="255" spans="1:16">
      <c r="A255" s="14">
        <v>2010</v>
      </c>
      <c r="B255" t="s">
        <v>34</v>
      </c>
      <c r="C255" t="s">
        <v>517</v>
      </c>
      <c r="D255">
        <v>36</v>
      </c>
      <c r="E255" t="s">
        <v>417</v>
      </c>
      <c r="F255" t="s">
        <v>402</v>
      </c>
      <c r="G255">
        <v>255</v>
      </c>
      <c r="H255">
        <v>23</v>
      </c>
      <c r="I255" t="s">
        <v>403</v>
      </c>
      <c r="J255" t="s">
        <v>518</v>
      </c>
      <c r="K255" s="14" t="str">
        <f>LEFT(C255,SEARCH(" ",C255)-1)</f>
        <v>Marcus</v>
      </c>
      <c r="L255" s="14" t="str">
        <f>RIGHT(C255,LEN(C255)-LEN(K255)-1)</f>
        <v xml:space="preserve">Mailei </v>
      </c>
      <c r="M255" s="14" t="str">
        <f>LEFT(TRIM(F255),1)</f>
        <v>6</v>
      </c>
      <c r="N255" s="14" t="str">
        <f>RIGHT(F255,LEN(F255)-FIND("-",F255))</f>
        <v xml:space="preserve">0 </v>
      </c>
      <c r="O255" s="14">
        <f>M255*12+N255</f>
        <v>72</v>
      </c>
      <c r="P255" s="14" t="str">
        <f>VLOOKUP(D255,tblNum[],2,TRUE)</f>
        <v>30-39</v>
      </c>
    </row>
    <row r="256" spans="1:16">
      <c r="A256" s="14">
        <v>2010</v>
      </c>
      <c r="B256" t="s">
        <v>34</v>
      </c>
      <c r="C256" t="s">
        <v>519</v>
      </c>
      <c r="E256" t="s">
        <v>417</v>
      </c>
      <c r="F256" t="s">
        <v>421</v>
      </c>
      <c r="G256">
        <v>232</v>
      </c>
      <c r="H256">
        <v>31</v>
      </c>
      <c r="I256">
        <v>9</v>
      </c>
      <c r="J256" t="s">
        <v>452</v>
      </c>
      <c r="K256" s="14" t="str">
        <f>LEFT(C256,SEARCH(" ",C256)-1)</f>
        <v>Deuce</v>
      </c>
      <c r="L256" s="14" t="str">
        <f>RIGHT(C256,LEN(C256)-LEN(K256)-1)</f>
        <v xml:space="preserve">McAllister </v>
      </c>
      <c r="M256" s="14" t="str">
        <f>LEFT(TRIM(F256),1)</f>
        <v>6</v>
      </c>
      <c r="N256" s="14" t="str">
        <f>RIGHT(F256,LEN(F256)-FIND("-",F256))</f>
        <v xml:space="preserve">1 </v>
      </c>
      <c r="O256" s="14">
        <f>M256*12+N256</f>
        <v>73</v>
      </c>
      <c r="P256" s="14" t="str">
        <f>VLOOKUP(D256,tblNum[],2,TRUE)</f>
        <v>0-9</v>
      </c>
    </row>
    <row r="257" spans="1:16">
      <c r="A257" s="14">
        <v>2010</v>
      </c>
      <c r="B257" t="s">
        <v>34</v>
      </c>
      <c r="C257" t="s">
        <v>520</v>
      </c>
      <c r="D257">
        <v>93</v>
      </c>
      <c r="E257" t="s">
        <v>407</v>
      </c>
      <c r="F257" t="s">
        <v>412</v>
      </c>
      <c r="G257">
        <v>260</v>
      </c>
      <c r="H257">
        <v>28</v>
      </c>
      <c r="I257">
        <v>6</v>
      </c>
      <c r="J257" t="s">
        <v>177</v>
      </c>
      <c r="K257" s="14" t="str">
        <f>LEFT(C257,SEARCH(" ",C257)-1)</f>
        <v>Bobby</v>
      </c>
      <c r="L257" s="14" t="str">
        <f>RIGHT(C257,LEN(C257)-LEN(K257)-1)</f>
        <v xml:space="preserve">McCray </v>
      </c>
      <c r="M257" s="14" t="str">
        <f>LEFT(TRIM(F257),1)</f>
        <v>6</v>
      </c>
      <c r="N257" s="14" t="str">
        <f>RIGHT(F257,LEN(F257)-FIND("-",F257))</f>
        <v xml:space="preserve">6 </v>
      </c>
      <c r="O257" s="14">
        <f>M257*12+N257</f>
        <v>78</v>
      </c>
      <c r="P257" s="14" t="str">
        <f>VLOOKUP(D257,tblNum[],2,TRUE)</f>
        <v>90-99</v>
      </c>
    </row>
    <row r="258" spans="1:16">
      <c r="A258" s="14">
        <v>2010</v>
      </c>
      <c r="B258" t="s">
        <v>42</v>
      </c>
      <c r="C258" t="s">
        <v>521</v>
      </c>
      <c r="D258">
        <v>25</v>
      </c>
      <c r="E258" t="s">
        <v>398</v>
      </c>
      <c r="F258" t="s">
        <v>402</v>
      </c>
      <c r="G258">
        <v>190</v>
      </c>
      <c r="H258">
        <v>28</v>
      </c>
      <c r="I258">
        <v>5</v>
      </c>
      <c r="J258" t="s">
        <v>218</v>
      </c>
      <c r="K258" s="14" t="str">
        <f>LEFT(C258,SEARCH(" ",C258)-1)</f>
        <v>Bryant</v>
      </c>
      <c r="L258" s="14" t="str">
        <f>RIGHT(C258,LEN(C258)-LEN(K258)-1)</f>
        <v xml:space="preserve">McFadden </v>
      </c>
      <c r="M258" s="14" t="str">
        <f>LEFT(TRIM(F258),1)</f>
        <v>6</v>
      </c>
      <c r="N258" s="14" t="str">
        <f>RIGHT(F258,LEN(F258)-FIND("-",F258))</f>
        <v xml:space="preserve">0 </v>
      </c>
      <c r="O258" s="14">
        <f>M258*12+N258</f>
        <v>72</v>
      </c>
      <c r="P258" s="14" t="str">
        <f>VLOOKUP(D258,tblNum[],2,TRUE)</f>
        <v>20-29</v>
      </c>
    </row>
    <row r="259" spans="1:16">
      <c r="A259" s="14">
        <v>2010</v>
      </c>
      <c r="B259" t="s">
        <v>34</v>
      </c>
      <c r="C259" t="s">
        <v>522</v>
      </c>
      <c r="D259">
        <v>17</v>
      </c>
      <c r="E259" t="s">
        <v>420</v>
      </c>
      <c r="F259" t="s">
        <v>396</v>
      </c>
      <c r="G259">
        <v>210</v>
      </c>
      <c r="H259">
        <v>25</v>
      </c>
      <c r="I259">
        <v>3</v>
      </c>
      <c r="J259" t="s">
        <v>128</v>
      </c>
      <c r="K259" s="14" t="str">
        <f>LEFT(C259,SEARCH(" ",C259)-1)</f>
        <v>Robert</v>
      </c>
      <c r="L259" s="14" t="str">
        <f>RIGHT(C259,LEN(C259)-LEN(K259)-1)</f>
        <v xml:space="preserve">Meachem </v>
      </c>
      <c r="M259" s="14" t="str">
        <f>LEFT(TRIM(F259),1)</f>
        <v>6</v>
      </c>
      <c r="N259" s="14" t="str">
        <f>RIGHT(F259,LEN(F259)-FIND("-",F259))</f>
        <v xml:space="preserve">2 </v>
      </c>
      <c r="O259" s="14">
        <f>M259*12+N259</f>
        <v>74</v>
      </c>
      <c r="P259" s="14" t="str">
        <f>VLOOKUP(D259,tblNum[],2,TRUE)</f>
        <v>10-19</v>
      </c>
    </row>
    <row r="260" spans="1:16">
      <c r="A260" s="14">
        <v>2010</v>
      </c>
      <c r="B260" t="s">
        <v>34</v>
      </c>
      <c r="C260" t="s">
        <v>523</v>
      </c>
      <c r="D260">
        <v>83</v>
      </c>
      <c r="E260" t="s">
        <v>411</v>
      </c>
      <c r="F260" t="s">
        <v>414</v>
      </c>
      <c r="G260">
        <v>252</v>
      </c>
      <c r="H260">
        <v>32</v>
      </c>
      <c r="I260">
        <v>10</v>
      </c>
      <c r="J260" t="s">
        <v>224</v>
      </c>
      <c r="K260" s="14" t="str">
        <f>LEFT(C260,SEARCH(" ",C260)-1)</f>
        <v>Billy</v>
      </c>
      <c r="L260" s="14" t="str">
        <f>RIGHT(C260,LEN(C260)-LEN(K260)-1)</f>
        <v xml:space="preserve">Miller </v>
      </c>
      <c r="M260" s="14" t="str">
        <f>LEFT(TRIM(F260),1)</f>
        <v>6</v>
      </c>
      <c r="N260" s="14" t="str">
        <f>RIGHT(F260,LEN(F260)-FIND("-",F260))</f>
        <v xml:space="preserve">3 </v>
      </c>
      <c r="O260" s="14">
        <f>M260*12+N260</f>
        <v>75</v>
      </c>
      <c r="P260" s="14" t="str">
        <f>VLOOKUP(D260,tblNum[],2,TRUE)</f>
        <v>80-89</v>
      </c>
    </row>
    <row r="261" spans="1:16">
      <c r="A261" s="14">
        <v>2010</v>
      </c>
      <c r="B261" t="s">
        <v>34</v>
      </c>
      <c r="C261" t="s">
        <v>524</v>
      </c>
      <c r="D261">
        <v>50</v>
      </c>
      <c r="E261" t="s">
        <v>401</v>
      </c>
      <c r="F261" t="s">
        <v>414</v>
      </c>
      <c r="G261">
        <v>249</v>
      </c>
      <c r="H261">
        <v>25</v>
      </c>
      <c r="I261">
        <v>3</v>
      </c>
      <c r="J261" t="s">
        <v>128</v>
      </c>
      <c r="K261" s="14" t="str">
        <f>LEFT(C261,SEARCH(" ",C261)-1)</f>
        <v>Marvin</v>
      </c>
      <c r="L261" s="14" t="str">
        <f>RIGHT(C261,LEN(C261)-LEN(K261)-1)</f>
        <v xml:space="preserve">Mitchell </v>
      </c>
      <c r="M261" s="14" t="str">
        <f>LEFT(TRIM(F261),1)</f>
        <v>6</v>
      </c>
      <c r="N261" s="14" t="str">
        <f>RIGHT(F261,LEN(F261)-FIND("-",F261))</f>
        <v xml:space="preserve">3 </v>
      </c>
      <c r="O261" s="14">
        <f>M261*12+N261</f>
        <v>75</v>
      </c>
      <c r="P261" s="14" t="str">
        <f>VLOOKUP(D261,tblNum[],2,TRUE)</f>
        <v>50-59</v>
      </c>
    </row>
    <row r="262" spans="1:16">
      <c r="A262" s="14">
        <v>2010</v>
      </c>
      <c r="B262" t="s">
        <v>34</v>
      </c>
      <c r="C262" t="s">
        <v>525</v>
      </c>
      <c r="D262">
        <v>16</v>
      </c>
      <c r="E262" t="s">
        <v>420</v>
      </c>
      <c r="F262" t="s">
        <v>526</v>
      </c>
      <c r="G262">
        <v>190</v>
      </c>
      <c r="H262">
        <v>26</v>
      </c>
      <c r="I262">
        <v>4</v>
      </c>
      <c r="J262" t="s">
        <v>527</v>
      </c>
      <c r="K262" s="14" t="str">
        <f>LEFT(C262,SEARCH(" ",C262)-1)</f>
        <v>Lance</v>
      </c>
      <c r="L262" s="14" t="str">
        <f>RIGHT(C262,LEN(C262)-LEN(K262)-1)</f>
        <v xml:space="preserve">Moore </v>
      </c>
      <c r="M262" s="14" t="str">
        <f>LEFT(TRIM(F262),1)</f>
        <v>5</v>
      </c>
      <c r="N262" s="14" t="str">
        <f>RIGHT(F262,LEN(F262)-FIND("-",F262))</f>
        <v xml:space="preserve">9 </v>
      </c>
      <c r="O262" s="14">
        <f>M262*12+N262</f>
        <v>69</v>
      </c>
      <c r="P262" s="14" t="str">
        <f>VLOOKUP(D262,tblNum[],2,TRUE)</f>
        <v>10-19</v>
      </c>
    </row>
    <row r="263" spans="1:16">
      <c r="A263" s="14">
        <v>2010</v>
      </c>
      <c r="B263" t="s">
        <v>42</v>
      </c>
      <c r="C263" t="s">
        <v>528</v>
      </c>
      <c r="D263">
        <v>87</v>
      </c>
      <c r="E263" t="s">
        <v>420</v>
      </c>
      <c r="F263" t="s">
        <v>431</v>
      </c>
      <c r="G263">
        <v>193</v>
      </c>
      <c r="H263">
        <v>33</v>
      </c>
      <c r="I263">
        <v>8</v>
      </c>
      <c r="J263" t="s">
        <v>529</v>
      </c>
      <c r="K263" s="14" t="str">
        <f>LEFT(C263,SEARCH(" ",C263)-1)</f>
        <v>Sean</v>
      </c>
      <c r="L263" s="14" t="str">
        <f>RIGHT(C263,LEN(C263)-LEN(K263)-1)</f>
        <v xml:space="preserve">Morey </v>
      </c>
      <c r="M263" s="14" t="str">
        <f>LEFT(TRIM(F263),1)</f>
        <v>5</v>
      </c>
      <c r="N263" s="14" t="str">
        <f>RIGHT(F263,LEN(F263)-FIND("-",F263))</f>
        <v xml:space="preserve">11 </v>
      </c>
      <c r="O263" s="14">
        <f>M263*12+N263</f>
        <v>71</v>
      </c>
      <c r="P263" s="14" t="str">
        <f>VLOOKUP(D263,tblNum[],2,TRUE)</f>
        <v>80-89</v>
      </c>
    </row>
    <row r="264" spans="1:16">
      <c r="A264" s="14">
        <v>2010</v>
      </c>
      <c r="B264" t="s">
        <v>34</v>
      </c>
      <c r="C264" t="s">
        <v>530</v>
      </c>
      <c r="D264">
        <v>6</v>
      </c>
      <c r="E264" t="s">
        <v>480</v>
      </c>
      <c r="F264" t="s">
        <v>428</v>
      </c>
      <c r="G264">
        <v>225</v>
      </c>
      <c r="H264">
        <v>23</v>
      </c>
      <c r="I264" t="s">
        <v>403</v>
      </c>
      <c r="J264" t="s">
        <v>97</v>
      </c>
      <c r="K264" s="14" t="str">
        <f>LEFT(C264,SEARCH(" ",C264)-1)</f>
        <v>Thomas</v>
      </c>
      <c r="L264" s="14" t="str">
        <f>RIGHT(C264,LEN(C264)-LEN(K264)-1)</f>
        <v xml:space="preserve">Morstead </v>
      </c>
      <c r="M264" s="14" t="str">
        <f>LEFT(TRIM(F264),1)</f>
        <v>6</v>
      </c>
      <c r="N264" s="14" t="str">
        <f>RIGHT(F264,LEN(F264)-FIND("-",F264))</f>
        <v xml:space="preserve">4 </v>
      </c>
      <c r="O264" s="14">
        <f>M264*12+N264</f>
        <v>76</v>
      </c>
      <c r="P264" s="14" t="str">
        <f>VLOOKUP(D264,tblNum[],2,TRUE)</f>
        <v>0-9</v>
      </c>
    </row>
    <row r="265" spans="1:16">
      <c r="A265" s="14">
        <v>2010</v>
      </c>
      <c r="B265" t="s">
        <v>34</v>
      </c>
      <c r="C265" t="s">
        <v>531</v>
      </c>
      <c r="D265">
        <v>67</v>
      </c>
      <c r="E265" t="s">
        <v>455</v>
      </c>
      <c r="F265" t="s">
        <v>428</v>
      </c>
      <c r="G265">
        <v>328</v>
      </c>
      <c r="H265">
        <v>33</v>
      </c>
      <c r="I265">
        <v>11</v>
      </c>
      <c r="J265" t="s">
        <v>321</v>
      </c>
      <c r="K265" s="14" t="str">
        <f>LEFT(C265,SEARCH(" ",C265)-1)</f>
        <v>Jamar</v>
      </c>
      <c r="L265" s="14" t="str">
        <f>RIGHT(C265,LEN(C265)-LEN(K265)-1)</f>
        <v xml:space="preserve">Nesbit </v>
      </c>
      <c r="M265" s="14" t="str">
        <f>LEFT(TRIM(F265),1)</f>
        <v>6</v>
      </c>
      <c r="N265" s="14" t="str">
        <f>RIGHT(F265,LEN(F265)-FIND("-",F265))</f>
        <v xml:space="preserve">4 </v>
      </c>
      <c r="O265" s="14">
        <f>M265*12+N265</f>
        <v>76</v>
      </c>
      <c r="P265" s="14" t="str">
        <f>VLOOKUP(D265,tblNum[],2,TRUE)</f>
        <v>60-69</v>
      </c>
    </row>
    <row r="266" spans="1:16">
      <c r="A266" s="14">
        <v>2010</v>
      </c>
      <c r="B266" t="s">
        <v>34</v>
      </c>
      <c r="C266" t="s">
        <v>532</v>
      </c>
      <c r="D266">
        <v>77</v>
      </c>
      <c r="E266" t="s">
        <v>427</v>
      </c>
      <c r="F266" t="s">
        <v>408</v>
      </c>
      <c r="G266">
        <v>343</v>
      </c>
      <c r="H266">
        <v>24</v>
      </c>
      <c r="I266">
        <v>2</v>
      </c>
      <c r="J266" t="s">
        <v>304</v>
      </c>
      <c r="K266" s="14" t="str">
        <f>LEFT(C266,SEARCH(" ",C266)-1)</f>
        <v>Carl</v>
      </c>
      <c r="L266" s="14" t="str">
        <f>RIGHT(C266,LEN(C266)-LEN(K266)-1)</f>
        <v xml:space="preserve">Nicks </v>
      </c>
      <c r="M266" s="14" t="str">
        <f>LEFT(TRIM(F266),1)</f>
        <v>6</v>
      </c>
      <c r="N266" s="14" t="str">
        <f>RIGHT(F266,LEN(F266)-FIND("-",F266))</f>
        <v xml:space="preserve">5 </v>
      </c>
      <c r="O266" s="14">
        <f>M266*12+N266</f>
        <v>77</v>
      </c>
      <c r="P266" s="14" t="str">
        <f>VLOOKUP(D266,tblNum[],2,TRUE)</f>
        <v>70-79</v>
      </c>
    </row>
    <row r="267" spans="1:16">
      <c r="A267" s="14">
        <v>2010</v>
      </c>
      <c r="B267" t="s">
        <v>42</v>
      </c>
      <c r="C267" t="s">
        <v>533</v>
      </c>
      <c r="D267">
        <v>56</v>
      </c>
      <c r="E267" t="s">
        <v>407</v>
      </c>
      <c r="F267" t="s">
        <v>408</v>
      </c>
      <c r="G267">
        <v>256</v>
      </c>
      <c r="H267">
        <v>33</v>
      </c>
      <c r="I267">
        <v>11</v>
      </c>
      <c r="J267" t="s">
        <v>266</v>
      </c>
      <c r="K267" s="14" t="str">
        <f>LEFT(C267,SEARCH(" ",C267)-1)</f>
        <v>Chike</v>
      </c>
      <c r="L267" s="14" t="str">
        <f>RIGHT(C267,LEN(C267)-LEN(K267)-1)</f>
        <v xml:space="preserve">Okeafor </v>
      </c>
      <c r="M267" s="14" t="str">
        <f>LEFT(TRIM(F267),1)</f>
        <v>6</v>
      </c>
      <c r="N267" s="14" t="str">
        <f>RIGHT(F267,LEN(F267)-FIND("-",F267))</f>
        <v xml:space="preserve">5 </v>
      </c>
      <c r="O267" s="14">
        <f>M267*12+N267</f>
        <v>77</v>
      </c>
      <c r="P267" s="14" t="str">
        <f>VLOOKUP(D267,tblNum[],2,TRUE)</f>
        <v>50-59</v>
      </c>
    </row>
    <row r="268" spans="1:16">
      <c r="A268" s="14">
        <v>2010</v>
      </c>
      <c r="B268" t="s">
        <v>42</v>
      </c>
      <c r="C268" t="s">
        <v>534</v>
      </c>
      <c r="D268">
        <v>89</v>
      </c>
      <c r="E268" t="s">
        <v>411</v>
      </c>
      <c r="F268" t="s">
        <v>414</v>
      </c>
      <c r="G268">
        <v>264</v>
      </c>
      <c r="H268">
        <v>25</v>
      </c>
      <c r="I268">
        <v>3</v>
      </c>
      <c r="J268" t="s">
        <v>535</v>
      </c>
      <c r="K268" s="14" t="str">
        <f>LEFT(C268,SEARCH(" ",C268)-1)</f>
        <v>Ben</v>
      </c>
      <c r="L268" s="14" t="str">
        <f>RIGHT(C268,LEN(C268)-LEN(K268)-1)</f>
        <v xml:space="preserve">Patrick </v>
      </c>
      <c r="M268" s="14" t="str">
        <f>LEFT(TRIM(F268),1)</f>
        <v>6</v>
      </c>
      <c r="N268" s="14" t="str">
        <f>RIGHT(F268,LEN(F268)-FIND("-",F268))</f>
        <v xml:space="preserve">3 </v>
      </c>
      <c r="O268" s="14">
        <f>M268*12+N268</f>
        <v>75</v>
      </c>
      <c r="P268" s="14" t="str">
        <f>VLOOKUP(D268,tblNum[],2,TRUE)</f>
        <v>80-89</v>
      </c>
    </row>
    <row r="269" spans="1:16">
      <c r="A269" s="14">
        <v>2010</v>
      </c>
      <c r="B269" t="s">
        <v>34</v>
      </c>
      <c r="C269" t="s">
        <v>536</v>
      </c>
      <c r="D269">
        <v>22</v>
      </c>
      <c r="E269" t="s">
        <v>398</v>
      </c>
      <c r="F269" t="s">
        <v>431</v>
      </c>
      <c r="G269">
        <v>186</v>
      </c>
      <c r="H269">
        <v>23</v>
      </c>
      <c r="I269">
        <v>2</v>
      </c>
      <c r="J269" t="s">
        <v>537</v>
      </c>
      <c r="K269" s="14" t="str">
        <f>LEFT(C269,SEARCH(" ",C269)-1)</f>
        <v>Tracy</v>
      </c>
      <c r="L269" s="14" t="str">
        <f>RIGHT(C269,LEN(C269)-LEN(K269)-1)</f>
        <v xml:space="preserve">Porter </v>
      </c>
      <c r="M269" s="14" t="str">
        <f>LEFT(TRIM(F269),1)</f>
        <v>5</v>
      </c>
      <c r="N269" s="14" t="str">
        <f>RIGHT(F269,LEN(F269)-FIND("-",F269))</f>
        <v xml:space="preserve">11 </v>
      </c>
      <c r="O269" s="14">
        <f>M269*12+N269</f>
        <v>71</v>
      </c>
      <c r="P269" s="14" t="str">
        <f>VLOOKUP(D269,tblNum[],2,TRUE)</f>
        <v>20-29</v>
      </c>
    </row>
    <row r="270" spans="1:16">
      <c r="A270" s="14">
        <v>2010</v>
      </c>
      <c r="B270" t="s">
        <v>34</v>
      </c>
      <c r="C270" t="s">
        <v>538</v>
      </c>
      <c r="D270">
        <v>90</v>
      </c>
      <c r="E270" t="s">
        <v>405</v>
      </c>
      <c r="F270" t="s">
        <v>414</v>
      </c>
      <c r="G270">
        <v>301</v>
      </c>
      <c r="H270">
        <v>24</v>
      </c>
      <c r="I270">
        <v>2</v>
      </c>
      <c r="J270" t="s">
        <v>539</v>
      </c>
      <c r="K270" s="14" t="str">
        <f>LEFT(C270,SEARCH(" ",C270)-1)</f>
        <v>DeMario</v>
      </c>
      <c r="L270" s="14" t="str">
        <f>RIGHT(C270,LEN(C270)-LEN(K270)-1)</f>
        <v xml:space="preserve">Pressley </v>
      </c>
      <c r="M270" s="14" t="str">
        <f>LEFT(TRIM(F270),1)</f>
        <v>6</v>
      </c>
      <c r="N270" s="14" t="str">
        <f>RIGHT(F270,LEN(F270)-FIND("-",F270))</f>
        <v xml:space="preserve">3 </v>
      </c>
      <c r="O270" s="14">
        <f>M270*12+N270</f>
        <v>75</v>
      </c>
      <c r="P270" s="14" t="str">
        <f>VLOOKUP(D270,tblNum[],2,TRUE)</f>
        <v>90-99</v>
      </c>
    </row>
    <row r="271" spans="1:16">
      <c r="A271" s="14">
        <v>2010</v>
      </c>
      <c r="B271" t="s">
        <v>34</v>
      </c>
      <c r="C271" t="s">
        <v>540</v>
      </c>
      <c r="D271">
        <v>31</v>
      </c>
      <c r="E271" t="s">
        <v>395</v>
      </c>
      <c r="F271" t="s">
        <v>431</v>
      </c>
      <c r="G271">
        <v>188</v>
      </c>
      <c r="H271">
        <v>32</v>
      </c>
      <c r="I271">
        <v>11</v>
      </c>
      <c r="J271" t="s">
        <v>141</v>
      </c>
      <c r="K271" s="14" t="str">
        <f>LEFT(C271,SEARCH(" ",C271)-1)</f>
        <v>Pierson</v>
      </c>
      <c r="L271" s="14" t="str">
        <f>RIGHT(C271,LEN(C271)-LEN(K271)-1)</f>
        <v xml:space="preserve">Prioleau </v>
      </c>
      <c r="M271" s="14" t="str">
        <f>LEFT(TRIM(F271),1)</f>
        <v>5</v>
      </c>
      <c r="N271" s="14" t="str">
        <f>RIGHT(F271,LEN(F271)-FIND("-",F271))</f>
        <v xml:space="preserve">11 </v>
      </c>
      <c r="O271" s="14">
        <f>M271*12+N271</f>
        <v>71</v>
      </c>
      <c r="P271" s="14" t="str">
        <f>VLOOKUP(D271,tblNum[],2,TRUE)</f>
        <v>30-39</v>
      </c>
    </row>
    <row r="272" spans="1:16">
      <c r="A272" s="14">
        <v>2010</v>
      </c>
      <c r="B272" t="s">
        <v>42</v>
      </c>
      <c r="C272" t="s">
        <v>541</v>
      </c>
      <c r="D272">
        <v>1</v>
      </c>
      <c r="E272" t="s">
        <v>494</v>
      </c>
      <c r="F272" t="s">
        <v>421</v>
      </c>
      <c r="G272">
        <v>206</v>
      </c>
      <c r="H272">
        <v>33</v>
      </c>
      <c r="I272">
        <v>10</v>
      </c>
      <c r="J272" t="s">
        <v>461</v>
      </c>
      <c r="K272" s="14" t="str">
        <f>LEFT(C272,SEARCH(" ",C272)-1)</f>
        <v>Neil</v>
      </c>
      <c r="L272" s="14" t="str">
        <f>RIGHT(C272,LEN(C272)-LEN(K272)-1)</f>
        <v xml:space="preserve">Rackers </v>
      </c>
      <c r="M272" s="14" t="str">
        <f>LEFT(TRIM(F272),1)</f>
        <v>6</v>
      </c>
      <c r="N272" s="14" t="str">
        <f>RIGHT(F272,LEN(F272)-FIND("-",F272))</f>
        <v xml:space="preserve">1 </v>
      </c>
      <c r="O272" s="14">
        <f>M272*12+N272</f>
        <v>73</v>
      </c>
      <c r="P272" s="14" t="str">
        <f>VLOOKUP(D272,tblNum[],2,TRUE)</f>
        <v>0-9</v>
      </c>
    </row>
    <row r="273" spans="1:16">
      <c r="A273" s="14">
        <v>2010</v>
      </c>
      <c r="B273" t="s">
        <v>34</v>
      </c>
      <c r="C273" t="s">
        <v>542</v>
      </c>
      <c r="D273">
        <v>39</v>
      </c>
      <c r="E273" t="s">
        <v>395</v>
      </c>
      <c r="F273" t="s">
        <v>421</v>
      </c>
      <c r="G273">
        <v>215</v>
      </c>
      <c r="H273">
        <v>26</v>
      </c>
      <c r="I273">
        <v>3</v>
      </c>
      <c r="J273" t="s">
        <v>489</v>
      </c>
      <c r="K273" s="14" t="str">
        <f>LEFT(C273,SEARCH(" ",C273)-1)</f>
        <v>Chris</v>
      </c>
      <c r="L273" s="14" t="str">
        <f>RIGHT(C273,LEN(C273)-LEN(K273)-1)</f>
        <v xml:space="preserve">Reis </v>
      </c>
      <c r="M273" s="14" t="str">
        <f>LEFT(TRIM(F273),1)</f>
        <v>6</v>
      </c>
      <c r="N273" s="14" t="str">
        <f>RIGHT(F273,LEN(F273)-FIND("-",F273))</f>
        <v xml:space="preserve">1 </v>
      </c>
      <c r="O273" s="14">
        <f>M273*12+N273</f>
        <v>73</v>
      </c>
      <c r="P273" s="14" t="str">
        <f>VLOOKUP(D273,tblNum[],2,TRUE)</f>
        <v>30-39</v>
      </c>
    </row>
    <row r="274" spans="1:16">
      <c r="A274" s="14">
        <v>2010</v>
      </c>
      <c r="B274" t="s">
        <v>42</v>
      </c>
      <c r="C274" t="s">
        <v>543</v>
      </c>
      <c r="D274">
        <v>97</v>
      </c>
      <c r="E274" t="s">
        <v>407</v>
      </c>
      <c r="F274" t="s">
        <v>428</v>
      </c>
      <c r="G274">
        <v>304</v>
      </c>
      <c r="H274">
        <v>35</v>
      </c>
      <c r="I274">
        <v>13</v>
      </c>
      <c r="J274" t="s">
        <v>329</v>
      </c>
      <c r="K274" s="14" t="str">
        <f>LEFT(C274,SEARCH(" ",C274)-1)</f>
        <v>Bryan</v>
      </c>
      <c r="L274" s="14" t="str">
        <f>RIGHT(C274,LEN(C274)-LEN(K274)-1)</f>
        <v xml:space="preserve">Robinson </v>
      </c>
      <c r="M274" s="14" t="str">
        <f>LEFT(TRIM(F274),1)</f>
        <v>6</v>
      </c>
      <c r="N274" s="14" t="str">
        <f>RIGHT(F274,LEN(F274)-FIND("-",F274))</f>
        <v xml:space="preserve">4 </v>
      </c>
      <c r="O274" s="14">
        <f>M274*12+N274</f>
        <v>76</v>
      </c>
      <c r="P274" s="14" t="str">
        <f>VLOOKUP(D274,tblNum[],2,TRUE)</f>
        <v>90-99</v>
      </c>
    </row>
    <row r="275" spans="1:16">
      <c r="A275" s="14">
        <v>2010</v>
      </c>
      <c r="B275" t="s">
        <v>34</v>
      </c>
      <c r="C275" t="s">
        <v>544</v>
      </c>
      <c r="D275">
        <v>15</v>
      </c>
      <c r="E275" t="s">
        <v>420</v>
      </c>
      <c r="F275" t="s">
        <v>402</v>
      </c>
      <c r="G275">
        <v>189</v>
      </c>
      <c r="H275">
        <v>27</v>
      </c>
      <c r="I275">
        <v>5</v>
      </c>
      <c r="J275" t="s">
        <v>537</v>
      </c>
      <c r="K275" s="14" t="str">
        <f>LEFT(C275,SEARCH(" ",C275)-1)</f>
        <v>Courtney</v>
      </c>
      <c r="L275" s="14" t="str">
        <f>RIGHT(C275,LEN(C275)-LEN(K275)-1)</f>
        <v xml:space="preserve">Roby </v>
      </c>
      <c r="M275" s="14" t="str">
        <f>LEFT(TRIM(F275),1)</f>
        <v>6</v>
      </c>
      <c r="N275" s="14" t="str">
        <f>RIGHT(F275,LEN(F275)-FIND("-",F275))</f>
        <v xml:space="preserve">0 </v>
      </c>
      <c r="O275" s="14">
        <f>M275*12+N275</f>
        <v>72</v>
      </c>
      <c r="P275" s="14" t="str">
        <f>VLOOKUP(D275,tblNum[],2,TRUE)</f>
        <v>10-19</v>
      </c>
    </row>
    <row r="276" spans="1:16">
      <c r="A276" s="14">
        <v>2010</v>
      </c>
      <c r="B276" t="s">
        <v>42</v>
      </c>
      <c r="C276" t="s">
        <v>545</v>
      </c>
      <c r="D276">
        <v>29</v>
      </c>
      <c r="E276" t="s">
        <v>398</v>
      </c>
      <c r="F276" t="s">
        <v>396</v>
      </c>
      <c r="G276">
        <v>182</v>
      </c>
      <c r="H276">
        <v>23</v>
      </c>
      <c r="I276">
        <v>2</v>
      </c>
      <c r="J276" t="s">
        <v>546</v>
      </c>
      <c r="K276" s="14" t="str">
        <f>LEFT(C276,SEARCH(" ",C276)-1)</f>
        <v>Dominique</v>
      </c>
      <c r="L276" s="14" t="str">
        <f>RIGHT(C276,LEN(C276)-LEN(K276)-1)</f>
        <v xml:space="preserve">Rodgers-Cromartie </v>
      </c>
      <c r="M276" s="14" t="str">
        <f>LEFT(TRIM(F276),1)</f>
        <v>6</v>
      </c>
      <c r="N276" s="14" t="str">
        <f>RIGHT(F276,LEN(F276)-FIND("-",F276))</f>
        <v xml:space="preserve">2 </v>
      </c>
      <c r="O276" s="14">
        <f>M276*12+N276</f>
        <v>74</v>
      </c>
      <c r="P276" s="14" t="str">
        <f>VLOOKUP(D276,tblNum[],2,TRUE)</f>
        <v>20-29</v>
      </c>
    </row>
    <row r="277" spans="1:16">
      <c r="A277" s="14">
        <v>2010</v>
      </c>
      <c r="B277" t="s">
        <v>42</v>
      </c>
      <c r="C277" t="s">
        <v>547</v>
      </c>
      <c r="D277">
        <v>21</v>
      </c>
      <c r="E277" t="s">
        <v>395</v>
      </c>
      <c r="F277" t="s">
        <v>402</v>
      </c>
      <c r="G277">
        <v>208</v>
      </c>
      <c r="H277">
        <v>27</v>
      </c>
      <c r="I277">
        <v>5</v>
      </c>
      <c r="J277" t="s">
        <v>446</v>
      </c>
      <c r="K277" s="14" t="str">
        <f>LEFT(C277,SEARCH(" ",C277)-1)</f>
        <v>Antrel</v>
      </c>
      <c r="L277" s="14" t="str">
        <f>RIGHT(C277,LEN(C277)-LEN(K277)-1)</f>
        <v xml:space="preserve">Rolle </v>
      </c>
      <c r="M277" s="14" t="str">
        <f>LEFT(TRIM(F277),1)</f>
        <v>6</v>
      </c>
      <c r="N277" s="14" t="str">
        <f>RIGHT(F277,LEN(F277)-FIND("-",F277))</f>
        <v xml:space="preserve">0 </v>
      </c>
      <c r="O277" s="14">
        <f>M277*12+N277</f>
        <v>72</v>
      </c>
      <c r="P277" s="14" t="str">
        <f>VLOOKUP(D277,tblNum[],2,TRUE)</f>
        <v>20-29</v>
      </c>
    </row>
    <row r="278" spans="1:16">
      <c r="A278" s="14">
        <v>2010</v>
      </c>
      <c r="B278" t="s">
        <v>42</v>
      </c>
      <c r="C278" t="s">
        <v>548</v>
      </c>
      <c r="D278">
        <v>63</v>
      </c>
      <c r="E278" t="s">
        <v>455</v>
      </c>
      <c r="F278" t="s">
        <v>414</v>
      </c>
      <c r="G278">
        <v>305</v>
      </c>
      <c r="H278">
        <v>25</v>
      </c>
      <c r="I278">
        <v>3</v>
      </c>
      <c r="J278" t="s">
        <v>124</v>
      </c>
      <c r="K278" s="14" t="str">
        <f>LEFT(C278,SEARCH(" ",C278)-1)</f>
        <v>Lyle</v>
      </c>
      <c r="L278" s="14" t="str">
        <f>RIGHT(C278,LEN(C278)-LEN(K278)-1)</f>
        <v xml:space="preserve">Sendlein </v>
      </c>
      <c r="M278" s="14" t="str">
        <f>LEFT(TRIM(F278),1)</f>
        <v>6</v>
      </c>
      <c r="N278" s="14" t="str">
        <f>RIGHT(F278,LEN(F278)-FIND("-",F278))</f>
        <v xml:space="preserve">3 </v>
      </c>
      <c r="O278" s="14">
        <f>M278*12+N278</f>
        <v>75</v>
      </c>
      <c r="P278" s="14" t="str">
        <f>VLOOKUP(D278,tblNum[],2,TRUE)</f>
        <v>60-69</v>
      </c>
    </row>
    <row r="279" spans="1:16">
      <c r="A279" s="14">
        <v>2010</v>
      </c>
      <c r="B279" t="s">
        <v>34</v>
      </c>
      <c r="C279" t="s">
        <v>549</v>
      </c>
      <c r="D279">
        <v>58</v>
      </c>
      <c r="E279" t="s">
        <v>401</v>
      </c>
      <c r="F279" t="s">
        <v>396</v>
      </c>
      <c r="G279">
        <v>245</v>
      </c>
      <c r="H279">
        <v>30</v>
      </c>
      <c r="I279">
        <v>7</v>
      </c>
      <c r="J279" t="s">
        <v>304</v>
      </c>
      <c r="K279" s="14" t="str">
        <f>LEFT(C279,SEARCH(" ",C279)-1)</f>
        <v>Scott</v>
      </c>
      <c r="L279" s="14" t="str">
        <f>RIGHT(C279,LEN(C279)-LEN(K279)-1)</f>
        <v xml:space="preserve">Shanle </v>
      </c>
      <c r="M279" s="14" t="str">
        <f>LEFT(TRIM(F279),1)</f>
        <v>6</v>
      </c>
      <c r="N279" s="14" t="str">
        <f>RIGHT(F279,LEN(F279)-FIND("-",F279))</f>
        <v xml:space="preserve">2 </v>
      </c>
      <c r="O279" s="14">
        <f>M279*12+N279</f>
        <v>74</v>
      </c>
      <c r="P279" s="14" t="str">
        <f>VLOOKUP(D279,tblNum[],2,TRUE)</f>
        <v>50-59</v>
      </c>
    </row>
    <row r="280" spans="1:16">
      <c r="A280" s="14">
        <v>2010</v>
      </c>
      <c r="B280" t="s">
        <v>34</v>
      </c>
      <c r="C280" t="s">
        <v>550</v>
      </c>
      <c r="D280">
        <v>42</v>
      </c>
      <c r="E280" t="s">
        <v>395</v>
      </c>
      <c r="F280" t="s">
        <v>396</v>
      </c>
      <c r="G280">
        <v>210</v>
      </c>
      <c r="H280">
        <v>34</v>
      </c>
      <c r="I280">
        <v>13</v>
      </c>
      <c r="J280" t="s">
        <v>511</v>
      </c>
      <c r="K280" s="14" t="str">
        <f>LEFT(C280,SEARCH(" ",C280)-1)</f>
        <v>Darren</v>
      </c>
      <c r="L280" s="14" t="str">
        <f>RIGHT(C280,LEN(C280)-LEN(K280)-1)</f>
        <v xml:space="preserve">Sharper </v>
      </c>
      <c r="M280" s="14" t="str">
        <f>LEFT(TRIM(F280),1)</f>
        <v>6</v>
      </c>
      <c r="N280" s="14" t="str">
        <f>RIGHT(F280,LEN(F280)-FIND("-",F280))</f>
        <v xml:space="preserve">2 </v>
      </c>
      <c r="O280" s="14">
        <f>M280*12+N280</f>
        <v>74</v>
      </c>
      <c r="P280" s="14" t="str">
        <f>VLOOKUP(D280,tblNum[],2,TRUE)</f>
        <v>40-49</v>
      </c>
    </row>
    <row r="281" spans="1:16">
      <c r="A281" s="14">
        <v>2010</v>
      </c>
      <c r="B281" t="s">
        <v>34</v>
      </c>
      <c r="C281" t="s">
        <v>551</v>
      </c>
      <c r="D281">
        <v>88</v>
      </c>
      <c r="E281" t="s">
        <v>411</v>
      </c>
      <c r="F281" t="s">
        <v>408</v>
      </c>
      <c r="G281">
        <v>251</v>
      </c>
      <c r="H281">
        <v>29</v>
      </c>
      <c r="I281">
        <v>8</v>
      </c>
      <c r="J281" t="s">
        <v>446</v>
      </c>
      <c r="K281" s="14" t="str">
        <f>LEFT(C281,SEARCH(" ",C281)-1)</f>
        <v>Jeremy</v>
      </c>
      <c r="L281" s="14" t="str">
        <f>RIGHT(C281,LEN(C281)-LEN(K281)-1)</f>
        <v xml:space="preserve">Shockey </v>
      </c>
      <c r="M281" s="14" t="str">
        <f>LEFT(TRIM(F281),1)</f>
        <v>6</v>
      </c>
      <c r="N281" s="14" t="str">
        <f>RIGHT(F281,LEN(F281)-FIND("-",F281))</f>
        <v xml:space="preserve">5 </v>
      </c>
      <c r="O281" s="14">
        <f>M281*12+N281</f>
        <v>77</v>
      </c>
      <c r="P281" s="14" t="str">
        <f>VLOOKUP(D281,tblNum[],2,TRUE)</f>
        <v>80-89</v>
      </c>
    </row>
    <row r="282" spans="1:16">
      <c r="A282" s="14">
        <v>2010</v>
      </c>
      <c r="B282" t="s">
        <v>34</v>
      </c>
      <c r="C282" t="s">
        <v>552</v>
      </c>
      <c r="D282">
        <v>53</v>
      </c>
      <c r="E282" t="s">
        <v>401</v>
      </c>
      <c r="F282" t="s">
        <v>402</v>
      </c>
      <c r="G282">
        <v>245</v>
      </c>
      <c r="H282">
        <v>32</v>
      </c>
      <c r="I282">
        <v>10</v>
      </c>
      <c r="J282" t="s">
        <v>415</v>
      </c>
      <c r="K282" s="14" t="str">
        <f>LEFT(C282,SEARCH(" ",C282)-1)</f>
        <v>Mark</v>
      </c>
      <c r="L282" s="14" t="str">
        <f>RIGHT(C282,LEN(C282)-LEN(K282)-1)</f>
        <v xml:space="preserve">Simoneau </v>
      </c>
      <c r="M282" s="14" t="str">
        <f>LEFT(TRIM(F282),1)</f>
        <v>6</v>
      </c>
      <c r="N282" s="14" t="str">
        <f>RIGHT(F282,LEN(F282)-FIND("-",F282))</f>
        <v xml:space="preserve">0 </v>
      </c>
      <c r="O282" s="14">
        <f>M282*12+N282</f>
        <v>72</v>
      </c>
      <c r="P282" s="14" t="str">
        <f>VLOOKUP(D282,tblNum[],2,TRUE)</f>
        <v>50-59</v>
      </c>
    </row>
    <row r="283" spans="1:16">
      <c r="A283" s="14">
        <v>2010</v>
      </c>
      <c r="B283" t="s">
        <v>34</v>
      </c>
      <c r="C283" t="s">
        <v>553</v>
      </c>
      <c r="D283">
        <v>91</v>
      </c>
      <c r="E283" t="s">
        <v>407</v>
      </c>
      <c r="F283" t="s">
        <v>414</v>
      </c>
      <c r="G283">
        <v>282</v>
      </c>
      <c r="H283">
        <v>28</v>
      </c>
      <c r="I283">
        <v>6</v>
      </c>
      <c r="J283" t="s">
        <v>257</v>
      </c>
      <c r="K283" s="14" t="str">
        <f>LEFT(C283,SEARCH(" ",C283)-1)</f>
        <v>Will</v>
      </c>
      <c r="L283" s="14" t="str">
        <f>RIGHT(C283,LEN(C283)-LEN(K283)-1)</f>
        <v xml:space="preserve">Smith </v>
      </c>
      <c r="M283" s="14" t="str">
        <f>LEFT(TRIM(F283),1)</f>
        <v>6</v>
      </c>
      <c r="N283" s="14" t="str">
        <f>RIGHT(F283,LEN(F283)-FIND("-",F283))</f>
        <v xml:space="preserve">3 </v>
      </c>
      <c r="O283" s="14">
        <f>M283*12+N283</f>
        <v>75</v>
      </c>
      <c r="P283" s="14" t="str">
        <f>VLOOKUP(D283,tblNum[],2,TRUE)</f>
        <v>90-99</v>
      </c>
    </row>
    <row r="284" spans="1:16">
      <c r="A284" s="14">
        <v>2010</v>
      </c>
      <c r="B284" t="s">
        <v>42</v>
      </c>
      <c r="C284" t="s">
        <v>554</v>
      </c>
      <c r="D284">
        <v>83</v>
      </c>
      <c r="E284" t="s">
        <v>411</v>
      </c>
      <c r="F284" t="s">
        <v>428</v>
      </c>
      <c r="G284">
        <v>260</v>
      </c>
      <c r="H284">
        <v>27</v>
      </c>
      <c r="I284">
        <v>4</v>
      </c>
      <c r="J284" t="s">
        <v>329</v>
      </c>
      <c r="K284" s="14" t="str">
        <f>LEFT(C284,SEARCH(" ",C284)-1)</f>
        <v>Stephen</v>
      </c>
      <c r="L284" s="14" t="str">
        <f>RIGHT(C284,LEN(C284)-LEN(K284)-1)</f>
        <v xml:space="preserve">Spach </v>
      </c>
      <c r="M284" s="14" t="str">
        <f>LEFT(TRIM(F284),1)</f>
        <v>6</v>
      </c>
      <c r="N284" s="14" t="str">
        <f>RIGHT(F284,LEN(F284)-FIND("-",F284))</f>
        <v xml:space="preserve">4 </v>
      </c>
      <c r="O284" s="14">
        <f>M284*12+N284</f>
        <v>76</v>
      </c>
      <c r="P284" s="14" t="str">
        <f>VLOOKUP(D284,tblNum[],2,TRUE)</f>
        <v>80-89</v>
      </c>
    </row>
    <row r="285" spans="1:16">
      <c r="A285" s="14">
        <v>2010</v>
      </c>
      <c r="B285" t="s">
        <v>34</v>
      </c>
      <c r="C285" t="s">
        <v>555</v>
      </c>
      <c r="E285" t="s">
        <v>407</v>
      </c>
      <c r="F285" t="s">
        <v>428</v>
      </c>
      <c r="G285">
        <v>295</v>
      </c>
      <c r="H285">
        <v>34</v>
      </c>
      <c r="I285">
        <v>10</v>
      </c>
      <c r="J285" t="s">
        <v>556</v>
      </c>
      <c r="K285" s="14" t="str">
        <f>LEFT(C285,SEARCH(" ",C285)-1)</f>
        <v>Paul</v>
      </c>
      <c r="L285" s="14" t="str">
        <f>RIGHT(C285,LEN(C285)-LEN(K285)-1)</f>
        <v xml:space="preserve">Spicer </v>
      </c>
      <c r="M285" s="14" t="str">
        <f>LEFT(TRIM(F285),1)</f>
        <v>6</v>
      </c>
      <c r="N285" s="14" t="str">
        <f>RIGHT(F285,LEN(F285)-FIND("-",F285))</f>
        <v xml:space="preserve">4 </v>
      </c>
      <c r="O285" s="14">
        <f>M285*12+N285</f>
        <v>76</v>
      </c>
      <c r="P285" s="14" t="str">
        <f>VLOOKUP(D285,tblNum[],2,TRUE)</f>
        <v>0-9</v>
      </c>
    </row>
    <row r="286" spans="1:16">
      <c r="A286" s="14">
        <v>2010</v>
      </c>
      <c r="B286" t="s">
        <v>42</v>
      </c>
      <c r="C286" t="s">
        <v>557</v>
      </c>
      <c r="D286">
        <v>2</v>
      </c>
      <c r="E286" t="s">
        <v>425</v>
      </c>
      <c r="F286" t="s">
        <v>414</v>
      </c>
      <c r="G286">
        <v>224</v>
      </c>
      <c r="H286">
        <v>30</v>
      </c>
      <c r="I286">
        <v>7</v>
      </c>
      <c r="J286" t="s">
        <v>48</v>
      </c>
      <c r="K286" s="14" t="str">
        <f>LEFT(C286,SEARCH(" ",C286)-1)</f>
        <v>Brian</v>
      </c>
      <c r="L286" s="14" t="str">
        <f>RIGHT(C286,LEN(C286)-LEN(K286)-1)</f>
        <v xml:space="preserve">St. Pierre </v>
      </c>
      <c r="M286" s="14" t="str">
        <f>LEFT(TRIM(F286),1)</f>
        <v>6</v>
      </c>
      <c r="N286" s="14" t="str">
        <f>RIGHT(F286,LEN(F286)-FIND("-",F286))</f>
        <v xml:space="preserve">3 </v>
      </c>
      <c r="O286" s="14">
        <f>M286*12+N286</f>
        <v>75</v>
      </c>
      <c r="P286" s="14" t="str">
        <f>VLOOKUP(D286,tblNum[],2,TRUE)</f>
        <v>0-9</v>
      </c>
    </row>
    <row r="287" spans="1:16">
      <c r="A287" s="14">
        <v>2010</v>
      </c>
      <c r="B287" t="s">
        <v>42</v>
      </c>
      <c r="C287" t="s">
        <v>558</v>
      </c>
      <c r="D287">
        <v>36</v>
      </c>
      <c r="E287" t="s">
        <v>417</v>
      </c>
      <c r="F287" t="s">
        <v>559</v>
      </c>
      <c r="G287">
        <v>180</v>
      </c>
      <c r="H287">
        <v>22</v>
      </c>
      <c r="I287" t="s">
        <v>403</v>
      </c>
      <c r="J287" t="s">
        <v>135</v>
      </c>
      <c r="K287" s="14" t="str">
        <f>LEFT(C287,SEARCH(" ",C287)-1)</f>
        <v>LaRod</v>
      </c>
      <c r="L287" s="14" t="str">
        <f>RIGHT(C287,LEN(C287)-LEN(K287)-1)</f>
        <v xml:space="preserve">Stephens-Howling </v>
      </c>
      <c r="M287" s="14" t="str">
        <f>LEFT(TRIM(F287),1)</f>
        <v>5</v>
      </c>
      <c r="N287" s="14" t="str">
        <f>RIGHT(F287,LEN(F287)-FIND("-",F287))</f>
        <v xml:space="preserve">7 </v>
      </c>
      <c r="O287" s="14">
        <f>M287*12+N287</f>
        <v>67</v>
      </c>
      <c r="P287" s="14" t="str">
        <f>VLOOKUP(D287,tblNum[],2,TRUE)</f>
        <v>30-39</v>
      </c>
    </row>
    <row r="288" spans="1:16">
      <c r="A288" s="14">
        <v>2010</v>
      </c>
      <c r="B288" t="s">
        <v>34</v>
      </c>
      <c r="C288" t="s">
        <v>560</v>
      </c>
      <c r="D288">
        <v>78</v>
      </c>
      <c r="E288" t="s">
        <v>436</v>
      </c>
      <c r="F288" t="s">
        <v>408</v>
      </c>
      <c r="G288">
        <v>315</v>
      </c>
      <c r="H288">
        <v>30</v>
      </c>
      <c r="I288">
        <v>7</v>
      </c>
      <c r="J288" t="s">
        <v>189</v>
      </c>
      <c r="K288" s="14" t="str">
        <f>LEFT(C288,SEARCH(" ",C288)-1)</f>
        <v>Jonathan</v>
      </c>
      <c r="L288" s="14" t="str">
        <f>RIGHT(C288,LEN(C288)-LEN(K288)-1)</f>
        <v xml:space="preserve">Stinchcomb </v>
      </c>
      <c r="M288" s="14" t="str">
        <f>LEFT(TRIM(F288),1)</f>
        <v>6</v>
      </c>
      <c r="N288" s="14" t="str">
        <f>RIGHT(F288,LEN(F288)-FIND("-",F288))</f>
        <v xml:space="preserve">5 </v>
      </c>
      <c r="O288" s="14">
        <f>M288*12+N288</f>
        <v>77</v>
      </c>
      <c r="P288" s="14" t="str">
        <f>VLOOKUP(D288,tblNum[],2,TRUE)</f>
        <v>70-79</v>
      </c>
    </row>
    <row r="289" spans="1:16">
      <c r="A289" s="14">
        <v>2010</v>
      </c>
      <c r="B289" t="s">
        <v>34</v>
      </c>
      <c r="C289" t="s">
        <v>561</v>
      </c>
      <c r="D289">
        <v>64</v>
      </c>
      <c r="E289" t="s">
        <v>436</v>
      </c>
      <c r="F289" t="s">
        <v>503</v>
      </c>
      <c r="G289">
        <v>320</v>
      </c>
      <c r="H289">
        <v>26</v>
      </c>
      <c r="I289">
        <v>4</v>
      </c>
      <c r="J289" t="s">
        <v>562</v>
      </c>
      <c r="K289" s="14" t="str">
        <f>LEFT(C289,SEARCH(" ",C289)-1)</f>
        <v>Zach</v>
      </c>
      <c r="L289" s="14" t="str">
        <f>RIGHT(C289,LEN(C289)-LEN(K289)-1)</f>
        <v xml:space="preserve">Strief </v>
      </c>
      <c r="M289" s="14" t="str">
        <f>LEFT(TRIM(F289),1)</f>
        <v>6</v>
      </c>
      <c r="N289" s="14" t="str">
        <f>RIGHT(F289,LEN(F289)-FIND("-",F289))</f>
        <v xml:space="preserve">7 </v>
      </c>
      <c r="O289" s="14">
        <f>M289*12+N289</f>
        <v>79</v>
      </c>
      <c r="P289" s="14" t="str">
        <f>VLOOKUP(D289,tblNum[],2,TRUE)</f>
        <v>60-69</v>
      </c>
    </row>
    <row r="290" spans="1:16">
      <c r="A290" s="14">
        <v>2010</v>
      </c>
      <c r="B290" t="s">
        <v>34</v>
      </c>
      <c r="C290" t="s">
        <v>563</v>
      </c>
      <c r="D290">
        <v>85</v>
      </c>
      <c r="E290" t="s">
        <v>411</v>
      </c>
      <c r="F290" t="s">
        <v>414</v>
      </c>
      <c r="G290">
        <v>248</v>
      </c>
      <c r="H290">
        <v>26</v>
      </c>
      <c r="I290">
        <v>4</v>
      </c>
      <c r="J290" t="s">
        <v>124</v>
      </c>
      <c r="K290" s="14" t="str">
        <f>LEFT(C290,SEARCH(" ",C290)-1)</f>
        <v>David</v>
      </c>
      <c r="L290" s="14" t="str">
        <f>RIGHT(C290,LEN(C290)-LEN(K290)-1)</f>
        <v xml:space="preserve">Thomas </v>
      </c>
      <c r="M290" s="14" t="str">
        <f>LEFT(TRIM(F290),1)</f>
        <v>6</v>
      </c>
      <c r="N290" s="14" t="str">
        <f>RIGHT(F290,LEN(F290)-FIND("-",F290))</f>
        <v xml:space="preserve">3 </v>
      </c>
      <c r="O290" s="14">
        <f>M290*12+N290</f>
        <v>75</v>
      </c>
      <c r="P290" s="14" t="str">
        <f>VLOOKUP(D290,tblNum[],2,TRUE)</f>
        <v>80-89</v>
      </c>
    </row>
    <row r="291" spans="1:16">
      <c r="A291" s="14">
        <v>2010</v>
      </c>
      <c r="B291" t="s">
        <v>34</v>
      </c>
      <c r="C291" t="s">
        <v>564</v>
      </c>
      <c r="D291">
        <v>23</v>
      </c>
      <c r="E291" t="s">
        <v>417</v>
      </c>
      <c r="F291" t="s">
        <v>431</v>
      </c>
      <c r="G291">
        <v>215</v>
      </c>
      <c r="H291">
        <v>25</v>
      </c>
      <c r="I291">
        <v>3</v>
      </c>
      <c r="J291" t="s">
        <v>461</v>
      </c>
      <c r="K291" s="14" t="str">
        <f>LEFT(C291,SEARCH(" ",C291)-1)</f>
        <v>Pierre</v>
      </c>
      <c r="L291" s="14" t="str">
        <f>RIGHT(C291,LEN(C291)-LEN(K291)-1)</f>
        <v xml:space="preserve">Thomas </v>
      </c>
      <c r="M291" s="14" t="str">
        <f>LEFT(TRIM(F291),1)</f>
        <v>5</v>
      </c>
      <c r="N291" s="14" t="str">
        <f>RIGHT(F291,LEN(F291)-FIND("-",F291))</f>
        <v xml:space="preserve">11 </v>
      </c>
      <c r="O291" s="14">
        <f>M291*12+N291</f>
        <v>71</v>
      </c>
      <c r="P291" s="14" t="str">
        <f>VLOOKUP(D291,tblNum[],2,TRUE)</f>
        <v>20-29</v>
      </c>
    </row>
    <row r="292" spans="1:16">
      <c r="A292" s="14">
        <v>2010</v>
      </c>
      <c r="B292" t="s">
        <v>42</v>
      </c>
      <c r="C292" t="s">
        <v>565</v>
      </c>
      <c r="D292">
        <v>28</v>
      </c>
      <c r="E292" t="s">
        <v>398</v>
      </c>
      <c r="F292" t="s">
        <v>439</v>
      </c>
      <c r="G292">
        <v>191</v>
      </c>
      <c r="H292">
        <v>25</v>
      </c>
      <c r="I292" t="s">
        <v>403</v>
      </c>
      <c r="J292" t="s">
        <v>566</v>
      </c>
      <c r="K292" s="14" t="str">
        <f>LEFT(C292,SEARCH(" ",C292)-1)</f>
        <v>Greg</v>
      </c>
      <c r="L292" s="14" t="str">
        <f>RIGHT(C292,LEN(C292)-LEN(K292)-1)</f>
        <v xml:space="preserve">Toler </v>
      </c>
      <c r="M292" s="14" t="str">
        <f>LEFT(TRIM(F292),1)</f>
        <v>5</v>
      </c>
      <c r="N292" s="14" t="str">
        <f>RIGHT(F292,LEN(F292)-FIND("-",F292))</f>
        <v xml:space="preserve">10 </v>
      </c>
      <c r="O292" s="14">
        <f>M292*12+N292</f>
        <v>70</v>
      </c>
      <c r="P292" s="14" t="str">
        <f>VLOOKUP(D292,tblNum[],2,TRUE)</f>
        <v>20-29</v>
      </c>
    </row>
    <row r="293" spans="1:16">
      <c r="A293" s="14">
        <v>2010</v>
      </c>
      <c r="B293" t="s">
        <v>34</v>
      </c>
      <c r="C293" t="s">
        <v>567</v>
      </c>
      <c r="D293">
        <v>24</v>
      </c>
      <c r="E293" t="s">
        <v>398</v>
      </c>
      <c r="F293" t="s">
        <v>431</v>
      </c>
      <c r="G293">
        <v>179</v>
      </c>
      <c r="H293">
        <v>28</v>
      </c>
      <c r="I293">
        <v>4</v>
      </c>
      <c r="J293" t="s">
        <v>40</v>
      </c>
      <c r="K293" s="14" t="str">
        <f>LEFT(C293,SEARCH(" ",C293)-1)</f>
        <v>Leigh</v>
      </c>
      <c r="L293" s="14" t="str">
        <f>RIGHT(C293,LEN(C293)-LEN(K293)-1)</f>
        <v xml:space="preserve">Torrence </v>
      </c>
      <c r="M293" s="14" t="str">
        <f>LEFT(TRIM(F293),1)</f>
        <v>5</v>
      </c>
      <c r="N293" s="14" t="str">
        <f>RIGHT(F293,LEN(F293)-FIND("-",F293))</f>
        <v xml:space="preserve">11 </v>
      </c>
      <c r="O293" s="14">
        <f>M293*12+N293</f>
        <v>71</v>
      </c>
      <c r="P293" s="14" t="str">
        <f>VLOOKUP(D293,tblNum[],2,TRUE)</f>
        <v>20-29</v>
      </c>
    </row>
    <row r="294" spans="1:16">
      <c r="A294" s="14">
        <v>2010</v>
      </c>
      <c r="B294" t="s">
        <v>42</v>
      </c>
      <c r="C294" t="s">
        <v>568</v>
      </c>
      <c r="D294">
        <v>85</v>
      </c>
      <c r="E294" t="s">
        <v>420</v>
      </c>
      <c r="F294" t="s">
        <v>414</v>
      </c>
      <c r="G294">
        <v>207</v>
      </c>
      <c r="H294">
        <v>29</v>
      </c>
      <c r="I294">
        <v>6</v>
      </c>
      <c r="J294" t="s">
        <v>569</v>
      </c>
      <c r="K294" s="14" t="str">
        <f>LEFT(C294,SEARCH(" ",C294)-1)</f>
        <v>Jerheme</v>
      </c>
      <c r="L294" s="14" t="str">
        <f>RIGHT(C294,LEN(C294)-LEN(K294)-1)</f>
        <v xml:space="preserve">Urban </v>
      </c>
      <c r="M294" s="14" t="str">
        <f>LEFT(TRIM(F294),1)</f>
        <v>6</v>
      </c>
      <c r="N294" s="14" t="str">
        <f>RIGHT(F294,LEN(F294)-FIND("-",F294))</f>
        <v xml:space="preserve">3 </v>
      </c>
      <c r="O294" s="14">
        <f>M294*12+N294</f>
        <v>75</v>
      </c>
      <c r="P294" s="14" t="str">
        <f>VLOOKUP(D294,tblNum[],2,TRUE)</f>
        <v>80-89</v>
      </c>
    </row>
    <row r="295" spans="1:16">
      <c r="A295" s="14">
        <v>2010</v>
      </c>
      <c r="B295" t="s">
        <v>34</v>
      </c>
      <c r="C295" t="s">
        <v>570</v>
      </c>
      <c r="D295">
        <v>37</v>
      </c>
      <c r="E295" t="s">
        <v>395</v>
      </c>
      <c r="F295" t="s">
        <v>396</v>
      </c>
      <c r="G295">
        <v>221</v>
      </c>
      <c r="H295">
        <v>24</v>
      </c>
      <c r="I295" t="s">
        <v>403</v>
      </c>
      <c r="J295" t="s">
        <v>156</v>
      </c>
      <c r="K295" s="14" t="str">
        <f>LEFT(C295,SEARCH(" ",C295)-1)</f>
        <v>Chip</v>
      </c>
      <c r="L295" s="14" t="str">
        <f>RIGHT(C295,LEN(C295)-LEN(K295)-1)</f>
        <v xml:space="preserve">Vaughn </v>
      </c>
      <c r="M295" s="14" t="str">
        <f>LEFT(TRIM(F295),1)</f>
        <v>6</v>
      </c>
      <c r="N295" s="14" t="str">
        <f>RIGHT(F295,LEN(F295)-FIND("-",F295))</f>
        <v xml:space="preserve">2 </v>
      </c>
      <c r="O295" s="14">
        <f>M295*12+N295</f>
        <v>74</v>
      </c>
      <c r="P295" s="14" t="str">
        <f>VLOOKUP(D295,tblNum[],2,TRUE)</f>
        <v>30-39</v>
      </c>
    </row>
    <row r="296" spans="1:16">
      <c r="A296" s="14">
        <v>2010</v>
      </c>
      <c r="B296" t="s">
        <v>34</v>
      </c>
      <c r="C296" t="s">
        <v>571</v>
      </c>
      <c r="D296">
        <v>51</v>
      </c>
      <c r="E296" t="s">
        <v>401</v>
      </c>
      <c r="F296" t="s">
        <v>421</v>
      </c>
      <c r="G296">
        <v>230</v>
      </c>
      <c r="H296">
        <v>27</v>
      </c>
      <c r="I296">
        <v>6</v>
      </c>
      <c r="J296" t="s">
        <v>446</v>
      </c>
      <c r="K296" s="14" t="str">
        <f>LEFT(C296,SEARCH(" ",C296)-1)</f>
        <v>Jonathan</v>
      </c>
      <c r="L296" s="14" t="str">
        <f>RIGHT(C296,LEN(C296)-LEN(K296)-1)</f>
        <v xml:space="preserve">Vilma </v>
      </c>
      <c r="M296" s="14" t="str">
        <f>LEFT(TRIM(F296),1)</f>
        <v>6</v>
      </c>
      <c r="N296" s="14" t="str">
        <f>RIGHT(F296,LEN(F296)-FIND("-",F296))</f>
        <v xml:space="preserve">1 </v>
      </c>
      <c r="O296" s="14">
        <f>M296*12+N296</f>
        <v>73</v>
      </c>
      <c r="P296" s="14" t="str">
        <f>VLOOKUP(D296,tblNum[],2,TRUE)</f>
        <v>50-59</v>
      </c>
    </row>
    <row r="297" spans="1:16">
      <c r="A297" s="14">
        <v>2010</v>
      </c>
      <c r="B297" t="s">
        <v>42</v>
      </c>
      <c r="C297" t="s">
        <v>572</v>
      </c>
      <c r="D297">
        <v>55</v>
      </c>
      <c r="E297" t="s">
        <v>401</v>
      </c>
      <c r="F297" t="s">
        <v>402</v>
      </c>
      <c r="G297">
        <v>238</v>
      </c>
      <c r="H297">
        <v>23</v>
      </c>
      <c r="I297" t="s">
        <v>403</v>
      </c>
      <c r="J297" t="s">
        <v>415</v>
      </c>
      <c r="K297" s="14" t="str">
        <f>LEFT(C297,SEARCH(" ",C297)-1)</f>
        <v>Reggie</v>
      </c>
      <c r="L297" s="14" t="str">
        <f>RIGHT(C297,LEN(C297)-LEN(K297)-1)</f>
        <v xml:space="preserve">Walker </v>
      </c>
      <c r="M297" s="14" t="str">
        <f>LEFT(TRIM(F297),1)</f>
        <v>6</v>
      </c>
      <c r="N297" s="14" t="str">
        <f>RIGHT(F297,LEN(F297)-FIND("-",F297))</f>
        <v xml:space="preserve">0 </v>
      </c>
      <c r="O297" s="14">
        <f>M297*12+N297</f>
        <v>72</v>
      </c>
      <c r="P297" s="14" t="str">
        <f>VLOOKUP(D297,tblNum[],2,TRUE)</f>
        <v>50-59</v>
      </c>
    </row>
    <row r="298" spans="1:16">
      <c r="A298" s="14">
        <v>2010</v>
      </c>
      <c r="B298" t="s">
        <v>42</v>
      </c>
      <c r="C298" t="s">
        <v>573</v>
      </c>
      <c r="D298">
        <v>22</v>
      </c>
      <c r="E298" t="s">
        <v>398</v>
      </c>
      <c r="F298" t="s">
        <v>396</v>
      </c>
      <c r="G298">
        <v>215</v>
      </c>
      <c r="H298">
        <v>27</v>
      </c>
      <c r="I298">
        <v>6</v>
      </c>
      <c r="J298" t="s">
        <v>515</v>
      </c>
      <c r="K298" s="14" t="str">
        <f>LEFT(C298,SEARCH(" ",C298)-1)</f>
        <v>Matt</v>
      </c>
      <c r="L298" s="14" t="str">
        <f>RIGHT(C298,LEN(C298)-LEN(K298)-1)</f>
        <v xml:space="preserve">Ware </v>
      </c>
      <c r="M298" s="14" t="str">
        <f>LEFT(TRIM(F298),1)</f>
        <v>6</v>
      </c>
      <c r="N298" s="14" t="str">
        <f>RIGHT(F298,LEN(F298)-FIND("-",F298))</f>
        <v xml:space="preserve">2 </v>
      </c>
      <c r="O298" s="14">
        <f>M298*12+N298</f>
        <v>74</v>
      </c>
      <c r="P298" s="14" t="str">
        <f>VLOOKUP(D298,tblNum[],2,TRUE)</f>
        <v>20-29</v>
      </c>
    </row>
    <row r="299" spans="1:16">
      <c r="A299" s="14">
        <v>2010</v>
      </c>
      <c r="B299" t="s">
        <v>42</v>
      </c>
      <c r="C299" t="s">
        <v>574</v>
      </c>
      <c r="D299">
        <v>13</v>
      </c>
      <c r="E299" t="s">
        <v>425</v>
      </c>
      <c r="F299" t="s">
        <v>396</v>
      </c>
      <c r="G299">
        <v>214</v>
      </c>
      <c r="H299">
        <v>38</v>
      </c>
      <c r="I299">
        <v>12</v>
      </c>
      <c r="J299" t="s">
        <v>311</v>
      </c>
      <c r="K299" s="14" t="str">
        <f>LEFT(C299,SEARCH(" ",C299)-1)</f>
        <v>Kurt</v>
      </c>
      <c r="L299" s="14" t="str">
        <f>RIGHT(C299,LEN(C299)-LEN(K299)-1)</f>
        <v xml:space="preserve">Warner </v>
      </c>
      <c r="M299" s="14" t="str">
        <f>LEFT(TRIM(F299),1)</f>
        <v>6</v>
      </c>
      <c r="N299" s="14" t="str">
        <f>RIGHT(F299,LEN(F299)-FIND("-",F299))</f>
        <v xml:space="preserve">2 </v>
      </c>
      <c r="O299" s="14">
        <f>M299*12+N299</f>
        <v>74</v>
      </c>
      <c r="P299" s="14" t="str">
        <f>VLOOKUP(D299,tblNum[],2,TRUE)</f>
        <v>10-19</v>
      </c>
    </row>
    <row r="300" spans="1:16">
      <c r="A300" s="14">
        <v>2010</v>
      </c>
      <c r="B300" t="s">
        <v>34</v>
      </c>
      <c r="C300" t="s">
        <v>575</v>
      </c>
      <c r="D300">
        <v>59</v>
      </c>
      <c r="E300" t="s">
        <v>401</v>
      </c>
      <c r="F300" t="s">
        <v>414</v>
      </c>
      <c r="G300">
        <v>238</v>
      </c>
      <c r="H300">
        <v>25</v>
      </c>
      <c r="I300">
        <v>3</v>
      </c>
      <c r="J300" t="s">
        <v>216</v>
      </c>
      <c r="K300" s="14" t="str">
        <f>LEFT(C300,SEARCH(" ",C300)-1)</f>
        <v>Anthony</v>
      </c>
      <c r="L300" s="14" t="str">
        <f>RIGHT(C300,LEN(C300)-LEN(K300)-1)</f>
        <v xml:space="preserve">Waters </v>
      </c>
      <c r="M300" s="14" t="str">
        <f>LEFT(TRIM(F300),1)</f>
        <v>6</v>
      </c>
      <c r="N300" s="14" t="str">
        <f>RIGHT(F300,LEN(F300)-FIND("-",F300))</f>
        <v xml:space="preserve">3 </v>
      </c>
      <c r="O300" s="14">
        <f>M300*12+N300</f>
        <v>75</v>
      </c>
      <c r="P300" s="14" t="str">
        <f>VLOOKUP(D300,tblNum[],2,TRUE)</f>
        <v>50-59</v>
      </c>
    </row>
    <row r="301" spans="1:16">
      <c r="A301" s="14">
        <v>2010</v>
      </c>
      <c r="B301" t="s">
        <v>42</v>
      </c>
      <c r="C301" t="s">
        <v>576</v>
      </c>
      <c r="D301">
        <v>98</v>
      </c>
      <c r="E301" t="s">
        <v>405</v>
      </c>
      <c r="F301" t="s">
        <v>428</v>
      </c>
      <c r="G301">
        <v>329</v>
      </c>
      <c r="H301">
        <v>26</v>
      </c>
      <c r="I301">
        <v>4</v>
      </c>
      <c r="J301" t="s">
        <v>130</v>
      </c>
      <c r="K301" s="14" t="str">
        <f>LEFT(C301,SEARCH(" ",C301)-1)</f>
        <v>Gabe</v>
      </c>
      <c r="L301" s="14" t="str">
        <f>RIGHT(C301,LEN(C301)-LEN(K301)-1)</f>
        <v xml:space="preserve">Watson </v>
      </c>
      <c r="M301" s="14" t="str">
        <f>LEFT(TRIM(F301),1)</f>
        <v>6</v>
      </c>
      <c r="N301" s="14" t="str">
        <f>RIGHT(F301,LEN(F301)-FIND("-",F301))</f>
        <v xml:space="preserve">4 </v>
      </c>
      <c r="O301" s="14">
        <f>M301*12+N301</f>
        <v>76</v>
      </c>
      <c r="P301" s="14" t="str">
        <f>VLOOKUP(D301,tblNum[],2,TRUE)</f>
        <v>90-99</v>
      </c>
    </row>
    <row r="302" spans="1:16">
      <c r="A302" s="14">
        <v>2010</v>
      </c>
      <c r="B302" t="s">
        <v>42</v>
      </c>
      <c r="C302" t="s">
        <v>577</v>
      </c>
      <c r="D302">
        <v>26</v>
      </c>
      <c r="E302" t="s">
        <v>417</v>
      </c>
      <c r="F302" t="s">
        <v>421</v>
      </c>
      <c r="G302">
        <v>228</v>
      </c>
      <c r="H302">
        <v>21</v>
      </c>
      <c r="I302" t="s">
        <v>403</v>
      </c>
      <c r="J302" t="s">
        <v>257</v>
      </c>
      <c r="K302" s="14" t="str">
        <f>LEFT(C302,SEARCH(" ",C302)-1)</f>
        <v>Beanie</v>
      </c>
      <c r="L302" s="14" t="str">
        <f>RIGHT(C302,LEN(C302)-LEN(K302)-1)</f>
        <v xml:space="preserve">Wells </v>
      </c>
      <c r="M302" s="14" t="str">
        <f>LEFT(TRIM(F302),1)</f>
        <v>6</v>
      </c>
      <c r="N302" s="14" t="str">
        <f>RIGHT(F302,LEN(F302)-FIND("-",F302))</f>
        <v xml:space="preserve">1 </v>
      </c>
      <c r="O302" s="14">
        <f>M302*12+N302</f>
        <v>73</v>
      </c>
      <c r="P302" s="14" t="str">
        <f>VLOOKUP(D302,tblNum[],2,TRUE)</f>
        <v>20-29</v>
      </c>
    </row>
    <row r="303" spans="1:16">
      <c r="A303" s="14">
        <v>2010</v>
      </c>
      <c r="B303" t="s">
        <v>42</v>
      </c>
      <c r="C303" t="s">
        <v>578</v>
      </c>
      <c r="D303">
        <v>74</v>
      </c>
      <c r="E303" t="s">
        <v>427</v>
      </c>
      <c r="F303" t="s">
        <v>428</v>
      </c>
      <c r="G303">
        <v>312</v>
      </c>
      <c r="H303">
        <v>29</v>
      </c>
      <c r="I303">
        <v>7</v>
      </c>
      <c r="J303" t="s">
        <v>579</v>
      </c>
      <c r="K303" s="14" t="str">
        <f>LEFT(C303,SEARCH(" ",C303)-1)</f>
        <v>Reggie</v>
      </c>
      <c r="L303" s="14" t="str">
        <f>RIGHT(C303,LEN(C303)-LEN(K303)-1)</f>
        <v xml:space="preserve">Wells </v>
      </c>
      <c r="M303" s="14" t="str">
        <f>LEFT(TRIM(F303),1)</f>
        <v>6</v>
      </c>
      <c r="N303" s="14" t="str">
        <f>RIGHT(F303,LEN(F303)-FIND("-",F303))</f>
        <v xml:space="preserve">4 </v>
      </c>
      <c r="O303" s="14">
        <f>M303*12+N303</f>
        <v>76</v>
      </c>
      <c r="P303" s="14" t="str">
        <f>VLOOKUP(D303,tblNum[],2,TRUE)</f>
        <v>70-79</v>
      </c>
    </row>
    <row r="304" spans="1:16">
      <c r="A304" s="14">
        <v>2010</v>
      </c>
      <c r="B304" t="s">
        <v>42</v>
      </c>
      <c r="C304" t="s">
        <v>580</v>
      </c>
      <c r="D304">
        <v>24</v>
      </c>
      <c r="E304" t="s">
        <v>395</v>
      </c>
      <c r="F304" t="s">
        <v>414</v>
      </c>
      <c r="G304">
        <v>226</v>
      </c>
      <c r="H304">
        <v>30</v>
      </c>
      <c r="I304">
        <v>9</v>
      </c>
      <c r="J304" t="s">
        <v>539</v>
      </c>
      <c r="K304" s="14" t="str">
        <f>LEFT(C304,SEARCH(" ",C304)-1)</f>
        <v>Adrian</v>
      </c>
      <c r="L304" s="14" t="str">
        <f>RIGHT(C304,LEN(C304)-LEN(K304)-1)</f>
        <v xml:space="preserve">Wilson </v>
      </c>
      <c r="M304" s="14" t="str">
        <f>LEFT(TRIM(F304),1)</f>
        <v>6</v>
      </c>
      <c r="N304" s="14" t="str">
        <f>RIGHT(F304,LEN(F304)-FIND("-",F304))</f>
        <v xml:space="preserve">3 </v>
      </c>
      <c r="O304" s="14">
        <f>M304*12+N304</f>
        <v>75</v>
      </c>
      <c r="P304" s="14" t="str">
        <f>VLOOKUP(D304,tblNum[],2,TRUE)</f>
        <v>20-29</v>
      </c>
    </row>
    <row r="305" spans="1:16">
      <c r="A305" s="14">
        <v>2010</v>
      </c>
      <c r="B305" t="s">
        <v>34</v>
      </c>
      <c r="C305" t="s">
        <v>581</v>
      </c>
      <c r="D305">
        <v>84</v>
      </c>
      <c r="E305" t="s">
        <v>420</v>
      </c>
      <c r="F305" t="s">
        <v>421</v>
      </c>
      <c r="G305">
        <v>210</v>
      </c>
      <c r="H305">
        <v>25</v>
      </c>
      <c r="I305">
        <v>1</v>
      </c>
      <c r="J305" t="s">
        <v>70</v>
      </c>
      <c r="K305" s="14" t="str">
        <f>LEFT(C305,SEARCH(" ",C305)-1)</f>
        <v>D'Juan</v>
      </c>
      <c r="L305" s="14" t="str">
        <f>RIGHT(C305,LEN(C305)-LEN(K305)-1)</f>
        <v xml:space="preserve">Woods </v>
      </c>
      <c r="M305" s="14" t="str">
        <f>LEFT(TRIM(F305),1)</f>
        <v>6</v>
      </c>
      <c r="N305" s="14" t="str">
        <f>RIGHT(F305,LEN(F305)-FIND("-",F305))</f>
        <v xml:space="preserve">1 </v>
      </c>
      <c r="O305" s="14">
        <f>M305*12+N305</f>
        <v>73</v>
      </c>
      <c r="P305" s="14" t="str">
        <f>VLOOKUP(D305,tblNum[],2,TRUE)</f>
        <v>80-89</v>
      </c>
    </row>
    <row r="306" spans="1:16">
      <c r="A306" s="14">
        <v>2010</v>
      </c>
      <c r="B306" t="s">
        <v>42</v>
      </c>
      <c r="C306" t="s">
        <v>582</v>
      </c>
      <c r="D306">
        <v>31</v>
      </c>
      <c r="E306" t="s">
        <v>417</v>
      </c>
      <c r="F306" t="s">
        <v>439</v>
      </c>
      <c r="G306">
        <v>212</v>
      </c>
      <c r="H306">
        <v>27</v>
      </c>
      <c r="I306">
        <v>5</v>
      </c>
      <c r="J306" t="s">
        <v>562</v>
      </c>
      <c r="K306" s="14" t="str">
        <f>LEFT(C306,SEARCH(" ",C306)-1)</f>
        <v>Jason</v>
      </c>
      <c r="L306" s="14" t="str">
        <f>RIGHT(C306,LEN(C306)-LEN(K306)-1)</f>
        <v xml:space="preserve">Wright </v>
      </c>
      <c r="M306" s="14" t="str">
        <f>LEFT(TRIM(F306),1)</f>
        <v>5</v>
      </c>
      <c r="N306" s="14" t="str">
        <f>RIGHT(F306,LEN(F306)-FIND("-",F306))</f>
        <v xml:space="preserve">10 </v>
      </c>
      <c r="O306" s="14">
        <f>M306*12+N306</f>
        <v>70</v>
      </c>
      <c r="P306" s="14" t="str">
        <f>VLOOKUP(D306,tblNum[],2,TRUE)</f>
        <v>30-39</v>
      </c>
    </row>
    <row r="307" spans="1:16">
      <c r="A307" s="14">
        <v>2010</v>
      </c>
      <c r="B307" t="s">
        <v>34</v>
      </c>
      <c r="C307" t="s">
        <v>583</v>
      </c>
      <c r="D307">
        <v>28</v>
      </c>
      <c r="E307" t="s">
        <v>398</v>
      </c>
      <c r="F307" t="s">
        <v>402</v>
      </c>
      <c r="G307">
        <v>200</v>
      </c>
      <c r="H307">
        <v>24</v>
      </c>
      <c r="I307">
        <v>3</v>
      </c>
      <c r="J307" t="s">
        <v>584</v>
      </c>
      <c r="K307" s="14" t="str">
        <f>LEFT(C307,SEARCH(" ",C307)-1)</f>
        <v>Usama</v>
      </c>
      <c r="L307" s="14" t="str">
        <f>RIGHT(C307,LEN(C307)-LEN(K307)-1)</f>
        <v xml:space="preserve">Young </v>
      </c>
      <c r="M307" s="14" t="str">
        <f>LEFT(TRIM(F307),1)</f>
        <v>6</v>
      </c>
      <c r="N307" s="14" t="str">
        <f>RIGHT(F307,LEN(F307)-FIND("-",F307))</f>
        <v xml:space="preserve">0 </v>
      </c>
      <c r="O307" s="14">
        <f>M307*12+N307</f>
        <v>72</v>
      </c>
      <c r="P307" s="14" t="str">
        <f>VLOOKUP(D307,tblNum[],2,TRUE)</f>
        <v>20-29</v>
      </c>
    </row>
  </sheetData>
  <sortState xmlns:xlrd2="http://schemas.microsoft.com/office/spreadsheetml/2017/richdata2" ref="B2:O128">
    <sortCondition ref="O113"/>
  </sortState>
  <phoneticPr fontId="8" type="noConversion"/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1745A-0F54-4B78-836E-909A3C7490DE}">
  <sheetPr codeName="Sheet16"/>
  <dimension ref="B2:C8"/>
  <sheetViews>
    <sheetView showGridLines="0" zoomScale="120" zoomScaleNormal="120" workbookViewId="0">
      <selection activeCell="A3" sqref="A3"/>
    </sheetView>
  </sheetViews>
  <sheetFormatPr defaultColWidth="8.85546875" defaultRowHeight="15"/>
  <cols>
    <col min="1" max="1" width="3" style="7" customWidth="1"/>
    <col min="2" max="2" width="32.85546875" style="9" customWidth="1"/>
    <col min="3" max="3" width="64" style="7" customWidth="1"/>
    <col min="4" max="16384" width="8.85546875" style="7"/>
  </cols>
  <sheetData>
    <row r="2" spans="2:3" ht="18.75">
      <c r="B2" s="6" t="s">
        <v>585</v>
      </c>
    </row>
    <row r="3" spans="2:3">
      <c r="B3" s="4" t="s">
        <v>586</v>
      </c>
      <c r="C3" s="7" t="s">
        <v>587</v>
      </c>
    </row>
    <row r="4" spans="2:3">
      <c r="B4" s="4" t="s">
        <v>588</v>
      </c>
      <c r="C4" s="7" t="s">
        <v>589</v>
      </c>
    </row>
    <row r="5" spans="2:3">
      <c r="B5" s="4" t="s">
        <v>590</v>
      </c>
      <c r="C5" s="7" t="s">
        <v>591</v>
      </c>
    </row>
    <row r="6" spans="2:3">
      <c r="B6" s="8"/>
    </row>
    <row r="7" spans="2:3" ht="18.75">
      <c r="B7" s="6" t="s">
        <v>592</v>
      </c>
    </row>
    <row r="8" spans="2:3">
      <c r="B8" s="5" t="s">
        <v>593</v>
      </c>
      <c r="C8" s="7" t="s">
        <v>594</v>
      </c>
    </row>
  </sheetData>
  <hyperlinks>
    <hyperlink ref="B3" r:id="rId1" xr:uid="{657AE96D-3AD3-4EBA-B2B8-505B2373F057}"/>
    <hyperlink ref="B5" r:id="rId2" xr:uid="{2521067E-2E28-4F6E-9371-EA56E39C5BB8}"/>
    <hyperlink ref="B4" r:id="rId3" xr:uid="{9637401D-E65D-4FB8-89F7-58F5B26FA7B7}"/>
    <hyperlink ref="B8" r:id="rId4" tooltip="Contextures Recommends" xr:uid="{C5D5AB5B-BCDB-44FD-B65D-3E93AC5AE1B2}"/>
  </hyperlinks>
  <pageMargins left="0.75" right="0.75" top="1" bottom="1" header="0.5" footer="0.5"/>
  <pageSetup orientation="portrait" r:id="rId5"/>
  <headerFooter alignWithMargins="0">
    <oddFooter>&amp;Lwww.contextures.com&amp;R&amp;D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Contextures Inc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Debra Dalgleish</dc:creator>
  <cp:keywords/>
  <dc:description/>
  <cp:lastModifiedBy>Guest User</cp:lastModifiedBy>
  <cp:revision/>
  <dcterms:created xsi:type="dcterms:W3CDTF">2010-01-16T23:31:13Z</dcterms:created>
  <dcterms:modified xsi:type="dcterms:W3CDTF">2023-03-28T02:11:06Z</dcterms:modified>
  <cp:category/>
  <cp:contentStatus/>
</cp:coreProperties>
</file>